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1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'!$A$1:$DP$1205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<sst xmlns="http://schemas.openxmlformats.org/spreadsheetml/2006/main" count="1062" uniqueCount="261">
  <si>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</si>
  <si>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</si>
  <si>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</si>
  <si>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</si>
  <si>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</si>
  <si>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</si>
  <si>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</si>
  <si>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</si>
  <si>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</si>
  <si>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</si>
  <si>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</si>
  <si>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</si>
  <si>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</si>
  <si>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</si>
  <si>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</si>
  <si>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</si>
  <si>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</si>
  <si>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</si>
  <si>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</si>
  <si>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</si>
  <si>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</si>
  <si>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</si>
  <si>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</si>
  <si>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</si>
  <si>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</si>
  <si>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</si>
  <si>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</si>
  <si>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</si>
  <si>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</si>
  <si>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</si>
  <si>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</si>
  <si>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</si>
  <si>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</si>
  <si>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</si>
  <si>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</si>
  <si>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</si>
  <si>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</si>
  <si>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</si>
  <si>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</si>
  <si>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</si>
  <si>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</si>
  <si>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</si>
  <si>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</si>
  <si>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</si>
  <si>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</si>
  <si>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</si>
  <si>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</si>
  <si>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</si>
  <si>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</si>
  <si>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</si>
  <si>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</si>
  <si>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</si>
  <si>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</si>
  <si>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</si>
  <si>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</si>
  <si>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</si>
  <si>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</si>
  <si>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</si>
  <si>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</si>
  <si>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</si>
  <si>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</si>
  <si>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</si>
  <si>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</si>
  <si>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</si>
  <si>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</si>
  <si>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</si>
  <si>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</si>
  <si>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</si>
  <si>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</si>
  <si>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</si>
  <si>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</si>
  <si>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</si>
  <si>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</si>
  <si>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</si>
  <si>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</si>
  <si>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</si>
  <si>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</si>
  <si>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</si>
  <si>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</si>
  <si>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</si>
  <si>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</si>
  <si>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</si>
  <si>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</si>
  <si>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</si>
  <si>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</si>
  <si>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</si>
  <si>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</si>
  <si>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</si>
  <si>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</si>
  <si>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</si>
  <si>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</si>
  <si>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</si>
  <si>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</si>
  <si>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</si>
  <si>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</si>
  <si>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</si>
  <si>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</si>
  <si>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</si>
  <si>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</si>
  <si>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</si>
  <si>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</si>
  <si>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</si>
  <si>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</si>
  <si>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</si>
  <si>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</si>
  <si>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</si>
  <si>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</si>
  <si>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</si>
  <si>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</si>
  <si>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</si>
  <si>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</si>
  <si>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</si>
  <si>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</si>
  <si>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</si>
  <si>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</si>
  <si>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</si>
  <si>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</si>
  <si>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</si>
  <si>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</si>
  <si>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</si>
  <si>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</si>
  <si>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</si>
  <si>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</si>
  <si>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</si>
  <si>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</si>
  <si>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</si>
  <si>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</si>
  <si>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</si>
  <si>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</si>
  <si>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</si>
  <si>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</si>
  <si>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</si>
  <si>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</si>
  <si>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</si>
  <si>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</si>
  <si>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</si>
  <si>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</si>
  <si>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</si>
  <si>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</si>
  <si>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</si>
  <si>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</si>
  <si>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</si>
  <si>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</si>
  <si>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</si>
  <si>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</si>
  <si>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</si>
  <si>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</si>
  <si>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</si>
  <si>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</si>
  <si>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</si>
  <si>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</si>
  <si>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</si>
  <si>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</si>
  <si>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</si>
  <si>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</si>
  <si>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</si>
  <si>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</si>
  <si>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</si>
  <si>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</si>
  <si>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</si>
  <si>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</si>
  <si>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</si>
  <si>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</si>
  <si>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</si>
  <si>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</si>
  <si>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</si>
  <si>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</si>
  <si>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</si>
  <si>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</si>
  <si>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</si>
  <si>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</si>
  <si>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</si>
  <si>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</si>
  <si>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</si>
  <si>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</si>
  <si>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</si>
  <si>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</si>
  <si>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</si>
  <si>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</si>
  <si>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</si>
  <si>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</si>
  <si>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</si>
  <si>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</si>
  <si>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</si>
  <si>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</si>
  <si>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</si>
  <si>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</si>
  <si>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</si>
  <si>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</si>
  <si>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</si>
  <si>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</si>
  <si>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</si>
  <si>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</si>
  <si>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</si>
  <si>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</si>
  <si>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</si>
  <si>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</si>
  <si>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</si>
  <si>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</si>
  <si>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</si>
  <si>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</si>
  <si>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</si>
  <si>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</si>
  <si>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</si>
  <si>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</si>
  <si>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</si>
  <si>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</si>
  <si>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</si>
  <si>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</si>
  <si>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</si>
  <si>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</si>
  <si>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</si>
  <si>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</si>
  <si>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</si>
  <si>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</si>
  <si>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</si>
  <si>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</si>
  <si>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</si>
  <si>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</si>
  <si>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</si>
  <si>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</si>
  <si>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</si>
  <si>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</si>
  <si>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</si>
  <si>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</si>
  <si>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</si>
  <si>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</si>
  <si>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</si>
  <si>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</si>
  <si>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</si>
  <si>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</si>
  <si>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</si>
  <si>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</si>
  <si>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</si>
  <si>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</si>
  <si>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</si>
  <si>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</si>
  <si>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</si>
  <si>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</si>
  <si>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</si>
  <si>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</si>
  <si>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</si>
  <si>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</si>
  <si>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</si>
  <si>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</si>
  <si>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</si>
  <si>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</si>
  <si>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</si>
  <si>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</si>
  <si>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</si>
  <si>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</si>
  <si>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Crab Lake</t>
  </si>
  <si>
    <t>Vilas</t>
  </si>
  <si>
    <t>RCr &amp; JTS</t>
  </si>
  <si>
    <t>08/02/2007 - 08/04/2007</t>
  </si>
  <si>
    <t>LAND</t>
  </si>
  <si>
    <t>NA</t>
  </si>
  <si>
    <t>r</t>
  </si>
  <si>
    <t>s</t>
  </si>
  <si>
    <t>m</t>
  </si>
  <si>
    <t>UNKOWN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</si>
</sst>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" xfId="0" applyFont="1" applyBorder="1" applyAlignment="1" applyProtection="1">
      <alignment textRotation="45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31</v>
      </c>
      <c r="C1" s="2" t="s">
        <v>250</v>
      </c>
    </row>
    <row r="3" ht="12.75">
      <c r="A3" s="30" t="s">
        <v>25</v>
      </c>
    </row>
    <row r="4" ht="12.75">
      <c r="B4" s="2" t="s">
        <v>141</v>
      </c>
    </row>
    <row r="5" ht="12.75">
      <c r="B5" s="2" t="s">
        <v>177</v>
      </c>
    </row>
    <row r="6" spans="3:4" ht="12.75">
      <c r="C6" s="2" t="s">
        <v>140</v>
      </c>
      <c r="D6" s="2" t="s">
        <v>158</v>
      </c>
    </row>
    <row r="7" ht="12.75">
      <c r="D7" s="2" t="s">
        <v>160</v>
      </c>
    </row>
    <row r="8" spans="3:4" ht="12.75">
      <c r="C8" s="29" t="s">
        <v>171</v>
      </c>
      <c r="D8" s="2" t="s">
        <v>172</v>
      </c>
    </row>
    <row r="9" spans="3:4" ht="12.75">
      <c r="C9" s="29" t="s">
        <v>173</v>
      </c>
      <c r="D9" s="2" t="s">
        <v>174</v>
      </c>
    </row>
    <row r="10" spans="3:4" ht="12.75">
      <c r="C10" s="29" t="s">
        <v>175</v>
      </c>
      <c r="D10" s="2" t="s">
        <v>176</v>
      </c>
    </row>
    <row r="11" spans="3:4" ht="12.75">
      <c r="C11" s="29" t="s">
        <v>227</v>
      </c>
      <c r="D11" s="2" t="s">
        <v>142</v>
      </c>
    </row>
    <row r="12" spans="3:4" ht="12.75">
      <c r="C12" s="29" t="s">
        <v>217</v>
      </c>
      <c r="D12" s="2" t="s">
        <v>218</v>
      </c>
    </row>
    <row r="13" spans="3:4" ht="12.75">
      <c r="C13" s="29"/>
      <c r="D13" s="2" t="s">
        <v>219</v>
      </c>
    </row>
    <row r="14" spans="3:4" ht="12.75">
      <c r="C14" s="29"/>
      <c r="D14" s="2" t="s">
        <v>224</v>
      </c>
    </row>
    <row r="15" spans="3:4" ht="12.75">
      <c r="C15" s="29" t="s">
        <v>220</v>
      </c>
      <c r="D15" s="2" t="s">
        <v>228</v>
      </c>
    </row>
    <row r="16" spans="3:4" ht="12.75">
      <c r="C16" s="29"/>
      <c r="D16" s="2" t="s">
        <v>225</v>
      </c>
    </row>
    <row r="17" spans="3:5" ht="12.75">
      <c r="C17" s="29"/>
      <c r="E17" s="2" t="s">
        <v>221</v>
      </c>
    </row>
    <row r="18" spans="3:5" ht="12.75">
      <c r="C18" s="29"/>
      <c r="E18" s="2" t="s">
        <v>222</v>
      </c>
    </row>
    <row r="19" spans="3:5" ht="12.75">
      <c r="C19" s="29"/>
      <c r="E19" s="2" t="s">
        <v>223</v>
      </c>
    </row>
    <row r="20" spans="3:5" ht="12.75">
      <c r="C20" s="29"/>
      <c r="E20" s="2" t="s">
        <v>226</v>
      </c>
    </row>
    <row r="21" spans="3:4" ht="12.75">
      <c r="C21" s="29"/>
      <c r="D21" s="2" t="s">
        <v>229</v>
      </c>
    </row>
    <row r="22" spans="3:4" ht="12.75">
      <c r="C22" s="29"/>
      <c r="D22" s="2" t="s">
        <v>230</v>
      </c>
    </row>
    <row r="23" spans="3:5" ht="12.75">
      <c r="C23" s="29"/>
      <c r="E23" s="2" t="s">
        <v>231</v>
      </c>
    </row>
    <row r="24" ht="12.75">
      <c r="C24" s="29"/>
    </row>
    <row r="25" ht="12.75">
      <c r="D25" s="1" t="s">
        <v>180</v>
      </c>
    </row>
    <row r="26" ht="12.75">
      <c r="D26" s="1"/>
    </row>
    <row r="27" ht="12.75">
      <c r="B27" s="2" t="s">
        <v>44</v>
      </c>
    </row>
    <row r="28" ht="12.75">
      <c r="C28" s="2" t="s">
        <v>143</v>
      </c>
    </row>
    <row r="29" ht="12.75">
      <c r="C29" s="2" t="s">
        <v>182</v>
      </c>
    </row>
    <row r="30" ht="12.75">
      <c r="C30" s="2" t="s">
        <v>215</v>
      </c>
    </row>
    <row r="31" ht="12.75">
      <c r="B31" s="2" t="s">
        <v>159</v>
      </c>
    </row>
    <row r="32" ht="12.75">
      <c r="B32" s="2" t="s">
        <v>150</v>
      </c>
    </row>
    <row r="33" ht="12.75">
      <c r="C33" s="2" t="s">
        <v>181</v>
      </c>
    </row>
    <row r="34" ht="12.75">
      <c r="C34" s="2" t="s">
        <v>178</v>
      </c>
    </row>
    <row r="35" ht="12.75">
      <c r="C35" s="2" t="s">
        <v>163</v>
      </c>
    </row>
    <row r="36" ht="12.75">
      <c r="C36" s="2" t="s">
        <v>164</v>
      </c>
    </row>
    <row r="37" ht="12.75">
      <c r="C37" s="2" t="s">
        <v>179</v>
      </c>
    </row>
    <row r="39" ht="12.75">
      <c r="A39" s="30" t="s">
        <v>19</v>
      </c>
    </row>
    <row r="40" ht="12.75">
      <c r="B40" s="2" t="s">
        <v>165</v>
      </c>
    </row>
    <row r="41" ht="12.75">
      <c r="B41" s="2" t="s">
        <v>144</v>
      </c>
    </row>
    <row r="42" ht="12.75">
      <c r="B42" s="2" t="s">
        <v>166</v>
      </c>
    </row>
    <row r="43" ht="12.75">
      <c r="A43" s="30" t="s">
        <v>16</v>
      </c>
    </row>
    <row r="44" ht="12.75">
      <c r="B44" s="28" t="s">
        <v>145</v>
      </c>
    </row>
    <row r="45" ht="12.75">
      <c r="B45" s="1" t="s">
        <v>139</v>
      </c>
    </row>
    <row r="46" ht="12.75">
      <c r="B46" s="1" t="s">
        <v>136</v>
      </c>
    </row>
    <row r="47" spans="2:3" ht="12.75">
      <c r="B47" s="16"/>
      <c r="C47" s="2" t="s">
        <v>40</v>
      </c>
    </row>
    <row r="48" spans="2:3" ht="12.75">
      <c r="B48" s="16"/>
      <c r="C48" s="2" t="s">
        <v>146</v>
      </c>
    </row>
    <row r="49" ht="12.75">
      <c r="B49" s="23" t="s">
        <v>137</v>
      </c>
    </row>
    <row r="50" spans="2:3" ht="12.75">
      <c r="B50" s="9"/>
      <c r="C50" s="2" t="s">
        <v>41</v>
      </c>
    </row>
    <row r="51" ht="12.75">
      <c r="B51" s="23" t="s">
        <v>138</v>
      </c>
    </row>
    <row r="52" spans="2:3" ht="12.75">
      <c r="B52" s="18"/>
      <c r="C52" s="2" t="s">
        <v>42</v>
      </c>
    </row>
    <row r="53" spans="2:3" ht="12.75">
      <c r="B53" s="1" t="s">
        <v>147</v>
      </c>
      <c r="C53" s="17"/>
    </row>
    <row r="54" ht="12.75">
      <c r="C54" s="2" t="s">
        <v>152</v>
      </c>
    </row>
    <row r="55" ht="12.75">
      <c r="C55" s="2" t="s">
        <v>170</v>
      </c>
    </row>
    <row r="56" spans="2:3" ht="12.75">
      <c r="B56" s="1" t="s">
        <v>151</v>
      </c>
      <c r="C56" s="17"/>
    </row>
    <row r="57" spans="2:3" ht="12.75">
      <c r="B57" s="1" t="s">
        <v>232</v>
      </c>
      <c r="C57" s="17"/>
    </row>
    <row r="58" spans="2:3" ht="12.75">
      <c r="B58" s="1" t="s">
        <v>169</v>
      </c>
      <c r="C58" s="17"/>
    </row>
    <row r="59" spans="2:3" ht="12.75">
      <c r="B59" s="1" t="s">
        <v>202</v>
      </c>
      <c r="C59" s="17"/>
    </row>
    <row r="60" spans="2:3" ht="12.75">
      <c r="B60" s="1" t="s">
        <v>242</v>
      </c>
      <c r="C60" s="17"/>
    </row>
    <row r="61" spans="2:3" ht="12.75">
      <c r="B61" s="1" t="s">
        <v>196</v>
      </c>
      <c r="C61" s="17"/>
    </row>
    <row r="62" spans="2:3" ht="12.75">
      <c r="B62" s="1" t="s">
        <v>243</v>
      </c>
      <c r="C62" s="17"/>
    </row>
    <row r="63" ht="12.75">
      <c r="B63" s="23" t="s">
        <v>233</v>
      </c>
    </row>
    <row r="64" ht="12.75">
      <c r="B64" s="2" t="s">
        <v>234</v>
      </c>
    </row>
    <row r="65" ht="12.75">
      <c r="B65" s="23"/>
    </row>
    <row r="66" ht="12.75">
      <c r="A66" s="30" t="s">
        <v>43</v>
      </c>
    </row>
    <row r="67" ht="12.75">
      <c r="B67" s="2" t="s">
        <v>17</v>
      </c>
    </row>
    <row r="68" ht="12.75">
      <c r="C68" s="2" t="s">
        <v>148</v>
      </c>
    </row>
    <row r="69" ht="12.75">
      <c r="B69" s="2" t="s">
        <v>18</v>
      </c>
    </row>
    <row r="70" ht="12.75">
      <c r="C70" s="2" t="s">
        <v>149</v>
      </c>
    </row>
    <row r="71" ht="12.75">
      <c r="B71" s="4" t="s">
        <v>235</v>
      </c>
    </row>
    <row r="72" spans="1:2" ht="12.75">
      <c r="A72" s="5"/>
      <c r="B72" s="2" t="s">
        <v>216</v>
      </c>
    </row>
    <row r="73" spans="2:4" ht="12.75">
      <c r="B73" s="2" t="s">
        <v>155</v>
      </c>
      <c r="D73" s="5"/>
    </row>
    <row r="74" ht="12.75">
      <c r="B74" s="2" t="s">
        <v>236</v>
      </c>
    </row>
    <row r="75" ht="12.75">
      <c r="C75" s="2" t="s">
        <v>237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156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15</v>
      </c>
      <c r="B2" s="12"/>
      <c r="C2" s="12"/>
      <c r="D2" s="12"/>
      <c r="E2" s="12"/>
      <c r="F2" s="12"/>
      <c r="G2" s="12" t="s">
        <v>162</v>
      </c>
      <c r="H2" s="12"/>
      <c r="I2" s="12"/>
      <c r="J2" s="12"/>
      <c r="K2" s="12"/>
      <c r="L2" s="12"/>
      <c r="M2" s="12" t="s">
        <v>157</v>
      </c>
      <c r="N2" s="46"/>
      <c r="O2" s="46"/>
      <c r="P2" s="46"/>
      <c r="Q2" s="46"/>
      <c r="R2" s="12"/>
      <c r="S2" s="12" t="s">
        <v>20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133</v>
      </c>
      <c r="B3" s="48" t="s">
        <v>22</v>
      </c>
      <c r="C3" s="49" t="s">
        <v>167</v>
      </c>
      <c r="D3" s="48" t="s">
        <v>227</v>
      </c>
      <c r="E3" s="48" t="s">
        <v>5</v>
      </c>
      <c r="F3" s="50" t="s">
        <v>239</v>
      </c>
      <c r="G3" s="50" t="s">
        <v>238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161</v>
      </c>
      <c r="X34" t="s">
        <v>161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view="pageBreakPreview" zoomScaleSheetLayoutView="100" workbookViewId="0" topLeftCell="A1">
      <pane xSplit="19" ySplit="3" topLeftCell="X1196" activePane="bottomRight" state="frozen"/>
      <selection pane="topLeft" activeCell="A1" sqref="A1"/>
      <selection pane="topRight" activeCell="T1" sqref="T1"/>
      <selection pane="bottomLeft" activeCell="A4" sqref="A4"/>
      <selection pane="bottomRight" activeCell="AB1205" sqref="AB2:AB1205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2" width="5.7109375" style="15" hidden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29</v>
      </c>
      <c r="B1" s="89" t="s">
        <v>37</v>
      </c>
      <c r="C1" s="89" t="s">
        <v>200</v>
      </c>
      <c r="D1" s="89" t="s">
        <v>201</v>
      </c>
      <c r="E1" s="90" t="s">
        <v>198</v>
      </c>
      <c r="F1" s="90" t="s">
        <v>199</v>
      </c>
      <c r="G1" s="91" t="s">
        <v>33</v>
      </c>
      <c r="H1" s="91" t="s">
        <v>35</v>
      </c>
      <c r="I1" s="92"/>
      <c r="J1" s="40" t="s">
        <v>1</v>
      </c>
      <c r="K1" s="19" t="s">
        <v>135</v>
      </c>
      <c r="L1" s="14" t="s">
        <v>134</v>
      </c>
      <c r="M1" s="43" t="s">
        <v>249</v>
      </c>
      <c r="N1" s="14" t="s">
        <v>21</v>
      </c>
      <c r="O1" s="14" t="s">
        <v>32</v>
      </c>
      <c r="P1" s="21" t="s">
        <v>5</v>
      </c>
      <c r="Q1" s="36" t="s">
        <v>240</v>
      </c>
      <c r="R1" s="36" t="s">
        <v>241</v>
      </c>
      <c r="S1" s="53" t="s">
        <v>195</v>
      </c>
      <c r="T1" s="20" t="s">
        <v>45</v>
      </c>
      <c r="U1" s="20" t="s">
        <v>46</v>
      </c>
      <c r="V1" s="20" t="s">
        <v>47</v>
      </c>
      <c r="W1" s="20" t="s">
        <v>185</v>
      </c>
      <c r="X1" s="20" t="s">
        <v>48</v>
      </c>
      <c r="Y1" s="20" t="s">
        <v>49</v>
      </c>
      <c r="Z1" s="20" t="s">
        <v>50</v>
      </c>
      <c r="AA1" s="20" t="s">
        <v>51</v>
      </c>
      <c r="AB1" s="20" t="s">
        <v>52</v>
      </c>
      <c r="AC1" s="20" t="s">
        <v>191</v>
      </c>
      <c r="AD1" s="20" t="s">
        <v>53</v>
      </c>
      <c r="AE1" s="20" t="s">
        <v>54</v>
      </c>
      <c r="AF1" s="20" t="s">
        <v>55</v>
      </c>
      <c r="AG1" s="20" t="s">
        <v>57</v>
      </c>
      <c r="AH1" s="20" t="s">
        <v>56</v>
      </c>
      <c r="AI1" s="20" t="s">
        <v>58</v>
      </c>
      <c r="AJ1" s="20" t="s">
        <v>59</v>
      </c>
      <c r="AK1" s="20" t="s">
        <v>190</v>
      </c>
      <c r="AL1" s="20" t="s">
        <v>184</v>
      </c>
      <c r="AM1" s="20" t="s">
        <v>60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52" t="s">
        <v>194</v>
      </c>
      <c r="AU1" s="20" t="s">
        <v>67</v>
      </c>
      <c r="AV1" s="20" t="s">
        <v>68</v>
      </c>
      <c r="AW1" s="20" t="s">
        <v>69</v>
      </c>
      <c r="AX1" s="20" t="s">
        <v>183</v>
      </c>
      <c r="AY1" s="20" t="s">
        <v>71</v>
      </c>
      <c r="AZ1" s="20" t="s">
        <v>72</v>
      </c>
      <c r="BA1" s="20" t="s">
        <v>73</v>
      </c>
      <c r="BB1" s="20" t="s">
        <v>189</v>
      </c>
      <c r="BC1" s="20" t="s">
        <v>74</v>
      </c>
      <c r="BD1" s="20" t="s">
        <v>75</v>
      </c>
      <c r="BE1" s="20" t="s">
        <v>76</v>
      </c>
      <c r="BF1" s="20" t="s">
        <v>77</v>
      </c>
      <c r="BG1" s="20" t="s">
        <v>78</v>
      </c>
      <c r="BH1" s="14" t="s">
        <v>0</v>
      </c>
      <c r="BI1" s="20" t="s">
        <v>79</v>
      </c>
      <c r="BJ1" s="20" t="s">
        <v>208</v>
      </c>
      <c r="BK1" s="20" t="s">
        <v>80</v>
      </c>
      <c r="BL1" s="20" t="s">
        <v>81</v>
      </c>
      <c r="BM1" s="20" t="s">
        <v>209</v>
      </c>
      <c r="BN1" s="20" t="s">
        <v>82</v>
      </c>
      <c r="BO1" s="20" t="s">
        <v>83</v>
      </c>
      <c r="BP1" s="20" t="s">
        <v>85</v>
      </c>
      <c r="BQ1" s="20" t="s">
        <v>86</v>
      </c>
      <c r="BR1" s="20" t="s">
        <v>87</v>
      </c>
      <c r="BS1" s="20" t="s">
        <v>88</v>
      </c>
      <c r="BT1" s="20" t="s">
        <v>100</v>
      </c>
      <c r="BU1" s="20" t="s">
        <v>101</v>
      </c>
      <c r="BV1" s="20" t="s">
        <v>89</v>
      </c>
      <c r="BW1" s="20" t="s">
        <v>102</v>
      </c>
      <c r="BX1" s="20" t="s">
        <v>90</v>
      </c>
      <c r="BY1" s="20" t="s">
        <v>91</v>
      </c>
      <c r="BZ1" s="20" t="s">
        <v>92</v>
      </c>
      <c r="CA1" s="20" t="s">
        <v>93</v>
      </c>
      <c r="CB1" s="20" t="s">
        <v>210</v>
      </c>
      <c r="CC1" s="20" t="s">
        <v>94</v>
      </c>
      <c r="CD1" s="20" t="s">
        <v>95</v>
      </c>
      <c r="CE1" s="20" t="s">
        <v>96</v>
      </c>
      <c r="CF1" s="20" t="s">
        <v>97</v>
      </c>
      <c r="CG1" s="20" t="s">
        <v>98</v>
      </c>
      <c r="CH1" s="20" t="s">
        <v>99</v>
      </c>
      <c r="CI1" s="20" t="s">
        <v>103</v>
      </c>
      <c r="CJ1" s="20" t="s">
        <v>104</v>
      </c>
      <c r="CK1" s="20" t="s">
        <v>186</v>
      </c>
      <c r="CL1" s="20" t="s">
        <v>105</v>
      </c>
      <c r="CM1" s="20" t="s">
        <v>106</v>
      </c>
      <c r="CN1" s="20" t="s">
        <v>107</v>
      </c>
      <c r="CO1" s="20" t="s">
        <v>108</v>
      </c>
      <c r="CP1" s="20" t="s">
        <v>193</v>
      </c>
      <c r="CQ1" s="20" t="s">
        <v>109</v>
      </c>
      <c r="CR1" s="20" t="s">
        <v>187</v>
      </c>
      <c r="CS1" s="20" t="s">
        <v>110</v>
      </c>
      <c r="CT1" s="20" t="s">
        <v>111</v>
      </c>
      <c r="CU1" s="20" t="s">
        <v>112</v>
      </c>
      <c r="CV1" s="20" t="s">
        <v>113</v>
      </c>
      <c r="CW1" s="20" t="s">
        <v>114</v>
      </c>
      <c r="CX1" s="20" t="s">
        <v>115</v>
      </c>
      <c r="CY1" s="20" t="s">
        <v>116</v>
      </c>
      <c r="CZ1" s="20" t="s">
        <v>117</v>
      </c>
      <c r="DA1" s="20" t="s">
        <v>118</v>
      </c>
      <c r="DB1" s="20" t="s">
        <v>192</v>
      </c>
      <c r="DC1" s="20" t="s">
        <v>119</v>
      </c>
      <c r="DD1" s="20" t="s">
        <v>120</v>
      </c>
      <c r="DE1" s="20" t="s">
        <v>121</v>
      </c>
      <c r="DF1" s="20" t="s">
        <v>122</v>
      </c>
      <c r="DG1" s="20" t="s">
        <v>124</v>
      </c>
      <c r="DH1" s="20" t="s">
        <v>123</v>
      </c>
      <c r="DI1" s="20" t="s">
        <v>125</v>
      </c>
      <c r="DJ1" s="20" t="s">
        <v>126</v>
      </c>
      <c r="DK1" s="20" t="s">
        <v>127</v>
      </c>
      <c r="DL1" s="20" t="s">
        <v>128</v>
      </c>
      <c r="DM1" s="20" t="s">
        <v>129</v>
      </c>
      <c r="DN1" s="20" t="s">
        <v>130</v>
      </c>
      <c r="DO1" s="20" t="s">
        <v>188</v>
      </c>
      <c r="DP1" s="20" t="s">
        <v>131</v>
      </c>
      <c r="DQ1" s="20" t="s">
        <v>132</v>
      </c>
      <c r="DR1" s="100" t="s">
        <v>260</v>
      </c>
      <c r="DS1" s="14" t="s">
        <v>6</v>
      </c>
      <c r="DT1" s="14" t="s">
        <v>7</v>
      </c>
      <c r="DU1" s="14" t="s">
        <v>8</v>
      </c>
      <c r="DV1" s="14" t="s">
        <v>9</v>
      </c>
      <c r="DW1" s="14" t="s">
        <v>10</v>
      </c>
      <c r="DX1" s="14" t="s">
        <v>11</v>
      </c>
      <c r="DY1" s="14" t="s">
        <v>12</v>
      </c>
      <c r="DZ1" s="14" t="s">
        <v>13</v>
      </c>
      <c r="EA1" s="14" t="s">
        <v>14</v>
      </c>
    </row>
    <row r="2" spans="1:118" ht="12.75">
      <c r="A2" s="93" t="s">
        <v>212</v>
      </c>
      <c r="B2" s="94">
        <f aca="true" t="shared" si="0" ref="B2:B65">COUNT(Q2:EA2)</f>
        <v>1</v>
      </c>
      <c r="C2" s="94">
        <f>IF(COUNT(Q2:EC2)&gt;0,COUNT(Q2:EC2),"")</f>
        <v>1</v>
      </c>
      <c r="D2" s="94">
        <f>IF(COUNT(S2:EC2)&gt;0,COUNT(S2:EC2),"")</f>
        <v>1</v>
      </c>
      <c r="E2" s="94">
        <f aca="true" t="shared" si="1" ref="E2:E65">IF(H2=1,COUNT(Q2:EA2),"")</f>
        <v>1</v>
      </c>
      <c r="F2" s="94">
        <f>IF(H2=1,COUNT(S2:EA2),"")</f>
        <v>1</v>
      </c>
      <c r="G2" s="94">
        <f aca="true" t="shared" si="2" ref="G2:G25">IF($B2&gt;=1,$M2,"")</f>
        <v>7</v>
      </c>
      <c r="H2" s="94">
        <f>IF(AND(M2&gt;0,M2&lt;=STATS!$C$22),1,"")</f>
        <v>1</v>
      </c>
      <c r="I2" s="95" t="s">
        <v>251</v>
      </c>
      <c r="J2" s="51">
        <v>1</v>
      </c>
      <c r="M2" s="15">
        <v>7</v>
      </c>
      <c r="N2" s="15" t="s">
        <v>259</v>
      </c>
      <c r="Q2" s="22"/>
      <c r="R2" s="22"/>
      <c r="S2" s="54"/>
      <c r="DN2" s="15">
        <v>1</v>
      </c>
    </row>
    <row r="3" spans="1:65" ht="12.75">
      <c r="A3" s="93" t="s">
        <v>157</v>
      </c>
      <c r="B3" s="94">
        <f t="shared" si="0"/>
        <v>1</v>
      </c>
      <c r="C3" s="94">
        <f>IF(COUNT(Q3:EC3)&gt;0,COUNT(Q3:EC3),"")</f>
        <v>1</v>
      </c>
      <c r="D3" s="94">
        <f>IF(COUNT(S3:EC3)&gt;0,COUNT(S3:EC3),"")</f>
        <v>1</v>
      </c>
      <c r="E3" s="94">
        <f t="shared" si="1"/>
        <v>1</v>
      </c>
      <c r="F3" s="94">
        <f aca="true" t="shared" si="3" ref="F3:F65">IF(H3=1,COUNT(T3:EA3),"")</f>
        <v>1</v>
      </c>
      <c r="G3" s="94">
        <f t="shared" si="2"/>
        <v>7</v>
      </c>
      <c r="H3" s="94">
        <f>IF(AND(M3&gt;0,M3&lt;=STATS!$C$22),1,"")</f>
        <v>1</v>
      </c>
      <c r="I3" s="95" t="s">
        <v>252</v>
      </c>
      <c r="J3" s="51">
        <v>2</v>
      </c>
      <c r="M3" s="15">
        <v>7</v>
      </c>
      <c r="N3" s="15" t="s">
        <v>259</v>
      </c>
      <c r="Q3" s="22"/>
      <c r="R3" s="22"/>
      <c r="S3" s="54"/>
      <c r="BM3" s="15">
        <v>1</v>
      </c>
    </row>
    <row r="4" spans="1:19" ht="12.75">
      <c r="A4" s="93" t="s">
        <v>162</v>
      </c>
      <c r="B4" s="94">
        <f t="shared" si="0"/>
        <v>0</v>
      </c>
      <c r="C4" s="94">
        <f>IF(COUNT(Q4:EC4)&gt;0,COUNT(Q4:EC4),"")</f>
      </c>
      <c r="D4" s="94">
        <f>IF(COUNT(S4:EC4)&gt;0,COUNT(S4:EC4),"")</f>
      </c>
      <c r="E4" s="94">
        <f t="shared" si="1"/>
      </c>
      <c r="F4" s="94">
        <f t="shared" si="3"/>
      </c>
      <c r="G4" s="94">
        <f t="shared" si="2"/>
      </c>
      <c r="H4" s="94">
        <f>IF(AND(M4&gt;0,M4&lt;=STATS!$C$22),1,"")</f>
      </c>
      <c r="I4" s="95"/>
      <c r="J4" s="51">
        <v>3</v>
      </c>
      <c r="P4" s="15" t="s">
        <v>255</v>
      </c>
      <c r="Q4" s="22"/>
      <c r="R4" s="22"/>
      <c r="S4" s="54"/>
    </row>
    <row r="5" spans="1:82" ht="12.75">
      <c r="A5" s="96" t="s">
        <v>213</v>
      </c>
      <c r="B5" s="94">
        <f t="shared" si="0"/>
        <v>1</v>
      </c>
      <c r="C5" s="94">
        <f>IF(COUNT(Q5:EC5)&gt;0,COUNT(Q5:EC5),"")</f>
        <v>1</v>
      </c>
      <c r="D5" s="94">
        <f>IF(COUNT(S5:EC5)&gt;0,COUNT(S5:EC5),"")</f>
        <v>1</v>
      </c>
      <c r="E5" s="94">
        <f t="shared" si="1"/>
        <v>1</v>
      </c>
      <c r="F5" s="94">
        <f t="shared" si="3"/>
        <v>1</v>
      </c>
      <c r="G5" s="94">
        <f t="shared" si="2"/>
        <v>4</v>
      </c>
      <c r="H5" s="94">
        <f>IF(AND(M5&gt;0,M5&lt;=STATS!$C$22),1,"")</f>
        <v>1</v>
      </c>
      <c r="I5" s="97" t="s">
        <v>254</v>
      </c>
      <c r="J5" s="51">
        <v>4</v>
      </c>
      <c r="M5" s="15">
        <v>4</v>
      </c>
      <c r="N5" s="15" t="s">
        <v>259</v>
      </c>
      <c r="Q5" s="22"/>
      <c r="R5" s="22"/>
      <c r="S5" s="54"/>
      <c r="CD5" s="15">
        <v>1</v>
      </c>
    </row>
    <row r="6" spans="1:19" ht="12.75">
      <c r="A6" s="96" t="s">
        <v>244</v>
      </c>
      <c r="B6" s="94">
        <f t="shared" si="0"/>
        <v>0</v>
      </c>
      <c r="C6" s="94">
        <f>IF(COUNT(Q6:EC6)&gt;0,COUNT(Q6:EC6),"")</f>
      </c>
      <c r="D6" s="94">
        <f>IF(COUNT(S6:EC6)&gt;0,COUNT(S6:EC6),"")</f>
      </c>
      <c r="E6" s="94">
        <f t="shared" si="1"/>
        <v>0</v>
      </c>
      <c r="F6" s="94">
        <f t="shared" si="3"/>
        <v>0</v>
      </c>
      <c r="G6" s="94">
        <f t="shared" si="2"/>
      </c>
      <c r="H6" s="94">
        <f>IF(AND(M6&gt;0,M6&lt;=STATS!$C$22),1,"")</f>
        <v>1</v>
      </c>
      <c r="I6" s="95"/>
      <c r="J6" s="51">
        <v>5</v>
      </c>
      <c r="M6" s="15">
        <v>4</v>
      </c>
      <c r="N6" s="15" t="s">
        <v>257</v>
      </c>
      <c r="Q6" s="22"/>
      <c r="R6" s="22"/>
      <c r="S6" s="54"/>
    </row>
    <row r="7" spans="1:118" ht="12.75">
      <c r="A7" s="93" t="s">
        <v>248</v>
      </c>
      <c r="B7" s="94">
        <f t="shared" si="0"/>
        <v>1</v>
      </c>
      <c r="C7" s="94">
        <f>IF(COUNT(Q7:EC7)&gt;0,COUNT(Q7:EC7),"")</f>
        <v>1</v>
      </c>
      <c r="D7" s="94">
        <f>IF(COUNT(S7:EC7)&gt;0,COUNT(S7:EC7),"")</f>
        <v>1</v>
      </c>
      <c r="E7" s="94">
        <f t="shared" si="1"/>
        <v>1</v>
      </c>
      <c r="F7" s="94">
        <f t="shared" si="3"/>
        <v>1</v>
      </c>
      <c r="G7" s="94">
        <f t="shared" si="2"/>
        <v>3</v>
      </c>
      <c r="H7" s="94">
        <f>IF(AND(M7&gt;0,M7&lt;=STATS!$C$22),1,"")</f>
        <v>1</v>
      </c>
      <c r="I7" s="95" t="s">
        <v>253</v>
      </c>
      <c r="J7" s="51">
        <v>6</v>
      </c>
      <c r="M7" s="15">
        <v>3</v>
      </c>
      <c r="N7" s="15" t="s">
        <v>257</v>
      </c>
      <c r="Q7" s="22"/>
      <c r="R7" s="22"/>
      <c r="S7" s="54"/>
      <c r="DN7" s="15">
        <v>1</v>
      </c>
    </row>
    <row r="8" spans="2:47" ht="12.75">
      <c r="B8" s="94">
        <f t="shared" si="0"/>
        <v>1</v>
      </c>
      <c r="C8" s="94">
        <f>IF(COUNT(Q8:EC8)&gt;0,COUNT(Q8:EC8),"")</f>
        <v>1</v>
      </c>
      <c r="D8" s="94">
        <f>IF(COUNT(S8:EC8)&gt;0,COUNT(S8:EC8),"")</f>
        <v>1</v>
      </c>
      <c r="E8" s="94">
        <f t="shared" si="1"/>
        <v>1</v>
      </c>
      <c r="F8" s="94">
        <f t="shared" si="3"/>
        <v>1</v>
      </c>
      <c r="G8" s="94">
        <f t="shared" si="2"/>
        <v>2</v>
      </c>
      <c r="H8" s="94">
        <f>IF(AND(M8&gt;0,M8&lt;=STATS!$C$22),1,"")</f>
        <v>1</v>
      </c>
      <c r="J8" s="51">
        <v>7</v>
      </c>
      <c r="M8" s="15">
        <v>2</v>
      </c>
      <c r="N8" s="15" t="s">
        <v>259</v>
      </c>
      <c r="Q8" s="22"/>
      <c r="R8" s="22"/>
      <c r="S8" s="54"/>
      <c r="AU8" s="15">
        <v>1</v>
      </c>
    </row>
    <row r="9" spans="2:51" ht="12.75">
      <c r="B9" s="94">
        <f t="shared" si="0"/>
        <v>3</v>
      </c>
      <c r="C9" s="94">
        <f>IF(COUNT(Q9:EC9)&gt;0,COUNT(Q9:EC9),"")</f>
        <v>3</v>
      </c>
      <c r="D9" s="94">
        <f>IF(COUNT(S9:EC9)&gt;0,COUNT(S9:EC9),"")</f>
        <v>3</v>
      </c>
      <c r="E9" s="94">
        <f t="shared" si="1"/>
        <v>3</v>
      </c>
      <c r="F9" s="94">
        <f t="shared" si="3"/>
        <v>3</v>
      </c>
      <c r="G9" s="94">
        <f t="shared" si="2"/>
        <v>2</v>
      </c>
      <c r="H9" s="94">
        <f>IF(AND(M9&gt;0,M9&lt;=STATS!$C$22),1,"")</f>
        <v>1</v>
      </c>
      <c r="J9" s="51">
        <v>8</v>
      </c>
      <c r="M9" s="15">
        <v>2</v>
      </c>
      <c r="N9" s="15" t="s">
        <v>257</v>
      </c>
      <c r="Q9" s="22"/>
      <c r="R9" s="22"/>
      <c r="S9" s="54"/>
      <c r="AM9" s="15">
        <v>1</v>
      </c>
      <c r="AQ9" s="15">
        <v>1</v>
      </c>
      <c r="AY9" s="15">
        <v>1</v>
      </c>
    </row>
    <row r="10" spans="2:19" ht="12.75">
      <c r="B10" s="94">
        <f t="shared" si="0"/>
        <v>0</v>
      </c>
      <c r="C10" s="94">
        <f>IF(COUNT(Q10:EC10)&gt;0,COUNT(Q10:EC10),"")</f>
      </c>
      <c r="D10" s="94">
        <f>IF(COUNT(S10:EC10)&gt;0,COUNT(S10:EC10),"")</f>
      </c>
      <c r="E10" s="94">
        <f t="shared" si="1"/>
        <v>0</v>
      </c>
      <c r="F10" s="94">
        <f t="shared" si="3"/>
        <v>0</v>
      </c>
      <c r="G10" s="94">
        <f t="shared" si="2"/>
      </c>
      <c r="H10" s="94">
        <f>IF(AND(M10&gt;0,M10&lt;=STATS!$C$22),1,"")</f>
        <v>1</v>
      </c>
      <c r="J10" s="51">
        <v>9</v>
      </c>
      <c r="M10" s="15">
        <v>15</v>
      </c>
      <c r="N10" s="15" t="s">
        <v>258</v>
      </c>
      <c r="Q10" s="22"/>
      <c r="R10" s="22"/>
      <c r="S10" s="54"/>
    </row>
    <row r="11" spans="2:19" ht="12.75">
      <c r="B11" s="94">
        <f t="shared" si="0"/>
        <v>0</v>
      </c>
      <c r="C11" s="94">
        <f>IF(COUNT(Q11:EC11)&gt;0,COUNT(Q11:EC11),"")</f>
      </c>
      <c r="D11" s="94">
        <f>IF(COUNT(S11:EC11)&gt;0,COUNT(S11:EC11),"")</f>
      </c>
      <c r="E11" s="94">
        <f t="shared" si="1"/>
      </c>
      <c r="F11" s="94">
        <f t="shared" si="3"/>
      </c>
      <c r="G11" s="94">
        <f t="shared" si="2"/>
      </c>
      <c r="H11" s="94">
        <f>IF(AND(M11&gt;0,M11&lt;=STATS!$C$22),1,"")</f>
      </c>
      <c r="J11" s="51">
        <v>10</v>
      </c>
      <c r="P11" s="15" t="s">
        <v>256</v>
      </c>
      <c r="Q11" s="22"/>
      <c r="R11" s="22"/>
      <c r="S11" s="54"/>
    </row>
    <row r="12" spans="2:65" ht="12.75">
      <c r="B12" s="94">
        <f t="shared" si="0"/>
        <v>1</v>
      </c>
      <c r="C12" s="94">
        <f>IF(COUNT(Q12:EC12)&gt;0,COUNT(Q12:EC12),"")</f>
        <v>1</v>
      </c>
      <c r="D12" s="94">
        <f>IF(COUNT(S12:EC12)&gt;0,COUNT(S12:EC12),"")</f>
        <v>1</v>
      </c>
      <c r="E12" s="94">
        <f t="shared" si="1"/>
        <v>1</v>
      </c>
      <c r="F12" s="94">
        <f t="shared" si="3"/>
        <v>1</v>
      </c>
      <c r="G12" s="94">
        <f t="shared" si="2"/>
        <v>8</v>
      </c>
      <c r="H12" s="94">
        <f>IF(AND(M12&gt;0,M12&lt;=STATS!$C$22),1,"")</f>
        <v>1</v>
      </c>
      <c r="J12" s="51">
        <v>11</v>
      </c>
      <c r="M12" s="15">
        <v>8</v>
      </c>
      <c r="N12" s="15" t="s">
        <v>257</v>
      </c>
      <c r="Q12" s="22"/>
      <c r="R12" s="22"/>
      <c r="S12" s="54"/>
      <c r="BM12" s="15">
        <v>1</v>
      </c>
    </row>
    <row r="13" spans="2:19" ht="12.75">
      <c r="B13" s="94">
        <f t="shared" si="0"/>
        <v>0</v>
      </c>
      <c r="C13" s="94">
        <f>IF(COUNT(Q13:EC13)&gt;0,COUNT(Q13:EC13),"")</f>
      </c>
      <c r="D13" s="94">
        <f>IF(COUNT(S13:EC13)&gt;0,COUNT(S13:EC13),"")</f>
      </c>
      <c r="E13" s="94">
        <f t="shared" si="1"/>
        <v>0</v>
      </c>
      <c r="F13" s="94">
        <f t="shared" si="3"/>
        <v>0</v>
      </c>
      <c r="G13" s="94">
        <f t="shared" si="2"/>
      </c>
      <c r="H13" s="94">
        <f>IF(AND(M13&gt;0,M13&lt;=STATS!$C$22),1,"")</f>
        <v>1</v>
      </c>
      <c r="J13" s="51">
        <v>12</v>
      </c>
      <c r="M13" s="15">
        <v>21</v>
      </c>
      <c r="N13" s="15" t="s">
        <v>258</v>
      </c>
      <c r="Q13" s="22"/>
      <c r="R13" s="22"/>
      <c r="S13" s="54"/>
    </row>
    <row r="14" spans="2:19" ht="12.75">
      <c r="B14" s="94">
        <f t="shared" si="0"/>
        <v>0</v>
      </c>
      <c r="C14" s="94">
        <f>IF(COUNT(Q14:EC14)&gt;0,COUNT(Q14:EC14),"")</f>
      </c>
      <c r="D14" s="94">
        <f>IF(COUNT(S14:EC14)&gt;0,COUNT(S14:EC14),"")</f>
      </c>
      <c r="E14" s="94">
        <f t="shared" si="1"/>
        <v>0</v>
      </c>
      <c r="F14" s="94">
        <f t="shared" si="3"/>
        <v>0</v>
      </c>
      <c r="G14" s="94">
        <f t="shared" si="2"/>
      </c>
      <c r="H14" s="94">
        <f>IF(AND(M14&gt;0,M14&lt;=STATS!$C$22),1,"")</f>
        <v>1</v>
      </c>
      <c r="J14" s="51">
        <v>13</v>
      </c>
      <c r="M14" s="15">
        <v>12</v>
      </c>
      <c r="N14" s="15" t="s">
        <v>257</v>
      </c>
      <c r="Q14" s="22"/>
      <c r="R14" s="22"/>
      <c r="S14" s="54"/>
    </row>
    <row r="15" spans="2:51" ht="12.75">
      <c r="B15" s="94">
        <f t="shared" si="0"/>
        <v>3</v>
      </c>
      <c r="C15" s="94">
        <f>IF(COUNT(Q15:EC15)&gt;0,COUNT(Q15:EC15),"")</f>
        <v>3</v>
      </c>
      <c r="D15" s="94">
        <f>IF(COUNT(S15:EC15)&gt;0,COUNT(S15:EC15),"")</f>
        <v>3</v>
      </c>
      <c r="E15" s="94">
        <f t="shared" si="1"/>
        <v>3</v>
      </c>
      <c r="F15" s="94">
        <f t="shared" si="3"/>
        <v>3</v>
      </c>
      <c r="G15" s="94">
        <f t="shared" si="2"/>
        <v>0.5</v>
      </c>
      <c r="H15" s="94">
        <f>IF(AND(M15&gt;0,M15&lt;=STATS!$C$22),1,"")</f>
        <v>1</v>
      </c>
      <c r="J15" s="51">
        <v>14</v>
      </c>
      <c r="M15" s="15">
        <v>0.5</v>
      </c>
      <c r="N15" s="15" t="s">
        <v>257</v>
      </c>
      <c r="Q15" s="22"/>
      <c r="R15" s="22"/>
      <c r="S15" s="54"/>
      <c r="AM15" s="15">
        <v>1</v>
      </c>
      <c r="AQ15" s="15">
        <v>1</v>
      </c>
      <c r="AY15" s="15">
        <v>1</v>
      </c>
    </row>
    <row r="16" spans="2:118" ht="12.75">
      <c r="B16" s="94">
        <f t="shared" si="0"/>
        <v>3</v>
      </c>
      <c r="C16" s="94">
        <f>IF(COUNT(Q16:EC16)&gt;0,COUNT(Q16:EC16),"")</f>
        <v>3</v>
      </c>
      <c r="D16" s="94">
        <f>IF(COUNT(S16:EC16)&gt;0,COUNT(S16:EC16),"")</f>
        <v>3</v>
      </c>
      <c r="E16" s="94">
        <f t="shared" si="1"/>
        <v>3</v>
      </c>
      <c r="F16" s="94">
        <f t="shared" si="3"/>
        <v>3</v>
      </c>
      <c r="G16" s="94">
        <f t="shared" si="2"/>
        <v>8</v>
      </c>
      <c r="H16" s="94">
        <f>IF(AND(M16&gt;0,M16&lt;=STATS!$C$22),1,"")</f>
        <v>1</v>
      </c>
      <c r="J16" s="51">
        <v>15</v>
      </c>
      <c r="M16" s="15">
        <v>8</v>
      </c>
      <c r="N16" s="15" t="s">
        <v>258</v>
      </c>
      <c r="Q16" s="22"/>
      <c r="R16" s="22"/>
      <c r="S16" s="54"/>
      <c r="BM16" s="15">
        <v>1</v>
      </c>
      <c r="CE16" s="15">
        <v>1</v>
      </c>
      <c r="DN16" s="15">
        <v>1</v>
      </c>
    </row>
    <row r="17" spans="2:19" ht="12.75">
      <c r="B17" s="94">
        <f t="shared" si="0"/>
        <v>0</v>
      </c>
      <c r="C17" s="94">
        <f>IF(COUNT(Q17:EC17)&gt;0,COUNT(Q17:EC17),"")</f>
      </c>
      <c r="D17" s="94">
        <f>IF(COUNT(S17:EC17)&gt;0,COUNT(S17:EC17),"")</f>
      </c>
      <c r="E17" s="94">
        <f t="shared" si="1"/>
        <v>0</v>
      </c>
      <c r="F17" s="94">
        <f t="shared" si="3"/>
        <v>0</v>
      </c>
      <c r="G17" s="94">
        <f t="shared" si="2"/>
      </c>
      <c r="H17" s="94">
        <f>IF(AND(M17&gt;0,M17&lt;=STATS!$C$22),1,"")</f>
        <v>1</v>
      </c>
      <c r="J17" s="51">
        <v>16</v>
      </c>
      <c r="M17" s="15">
        <v>19</v>
      </c>
      <c r="N17" s="15" t="s">
        <v>258</v>
      </c>
      <c r="Q17" s="22"/>
      <c r="R17" s="22"/>
      <c r="S17" s="54"/>
    </row>
    <row r="18" spans="2:19" ht="12.75">
      <c r="B18" s="94">
        <f t="shared" si="0"/>
        <v>0</v>
      </c>
      <c r="C18" s="94">
        <f>IF(COUNT(Q18:EC18)&gt;0,COUNT(Q18:EC18),"")</f>
      </c>
      <c r="D18" s="94">
        <f>IF(COUNT(S18:EC18)&gt;0,COUNT(S18:EC18),"")</f>
      </c>
      <c r="E18" s="94">
        <f t="shared" si="1"/>
      </c>
      <c r="F18" s="94">
        <f t="shared" si="3"/>
      </c>
      <c r="G18" s="94">
        <f t="shared" si="2"/>
      </c>
      <c r="H18" s="94">
        <f>IF(AND(M18&gt;0,M18&lt;=STATS!$C$22),1,"")</f>
      </c>
      <c r="J18" s="51">
        <v>17</v>
      </c>
      <c r="M18" s="15">
        <v>24</v>
      </c>
      <c r="N18" s="15" t="s">
        <v>258</v>
      </c>
      <c r="Q18" s="22"/>
      <c r="R18" s="22"/>
      <c r="S18" s="54"/>
    </row>
    <row r="19" spans="2:19" ht="12.75">
      <c r="B19" s="94">
        <f t="shared" si="0"/>
        <v>0</v>
      </c>
      <c r="C19" s="94">
        <f>IF(COUNT(Q19:EC19)&gt;0,COUNT(Q19:EC19),"")</f>
      </c>
      <c r="D19" s="94">
        <f>IF(COUNT(S19:EC19)&gt;0,COUNT(S19:EC19),"")</f>
      </c>
      <c r="E19" s="94">
        <f t="shared" si="1"/>
      </c>
      <c r="F19" s="94">
        <f t="shared" si="3"/>
      </c>
      <c r="G19" s="94">
        <f t="shared" si="2"/>
      </c>
      <c r="H19" s="94">
        <f>IF(AND(M19&gt;0,M19&lt;=STATS!$C$22),1,"")</f>
      </c>
      <c r="J19" s="51">
        <v>18</v>
      </c>
      <c r="M19" s="15">
        <v>27</v>
      </c>
      <c r="N19" s="15" t="s">
        <v>258</v>
      </c>
      <c r="Q19" s="22"/>
      <c r="R19" s="22"/>
      <c r="S19" s="54"/>
    </row>
    <row r="20" spans="2:19" ht="12.75">
      <c r="B20" s="94">
        <f t="shared" si="0"/>
        <v>0</v>
      </c>
      <c r="C20" s="94">
        <f>IF(COUNT(Q20:EC20)&gt;0,COUNT(Q20:EC20),"")</f>
      </c>
      <c r="D20" s="94">
        <f>IF(COUNT(S20:EC20)&gt;0,COUNT(S20:EC20),"")</f>
      </c>
      <c r="E20" s="94">
        <f t="shared" si="1"/>
      </c>
      <c r="F20" s="94">
        <f t="shared" si="3"/>
      </c>
      <c r="G20" s="94">
        <f t="shared" si="2"/>
      </c>
      <c r="H20" s="94">
        <f>IF(AND(M20&gt;0,M20&lt;=STATS!$C$22),1,"")</f>
      </c>
      <c r="J20" s="51">
        <v>19</v>
      </c>
      <c r="M20" s="15">
        <v>24</v>
      </c>
      <c r="N20" s="15" t="s">
        <v>258</v>
      </c>
      <c r="Q20" s="22"/>
      <c r="R20" s="22"/>
      <c r="S20" s="54"/>
    </row>
    <row r="21" spans="2:19" ht="12.75">
      <c r="B21" s="94">
        <f t="shared" si="0"/>
        <v>0</v>
      </c>
      <c r="C21" s="94">
        <f>IF(COUNT(Q21:EC21)&gt;0,COUNT(Q21:EC21),"")</f>
      </c>
      <c r="D21" s="94">
        <f>IF(COUNT(S21:EC21)&gt;0,COUNT(S21:EC21),"")</f>
      </c>
      <c r="E21" s="94">
        <f t="shared" si="1"/>
        <v>0</v>
      </c>
      <c r="F21" s="94">
        <f t="shared" si="3"/>
        <v>0</v>
      </c>
      <c r="G21" s="94">
        <f t="shared" si="2"/>
      </c>
      <c r="H21" s="94">
        <f>IF(AND(M21&gt;0,M21&lt;=STATS!$C$22),1,"")</f>
        <v>1</v>
      </c>
      <c r="J21" s="51">
        <v>20</v>
      </c>
      <c r="M21" s="15">
        <v>8</v>
      </c>
      <c r="N21" s="15" t="s">
        <v>258</v>
      </c>
      <c r="Q21" s="22"/>
      <c r="R21" s="22"/>
      <c r="S21" s="54"/>
    </row>
    <row r="22" spans="2:19" ht="12.75">
      <c r="B22" s="94">
        <f t="shared" si="0"/>
        <v>0</v>
      </c>
      <c r="C22" s="94">
        <f>IF(COUNT(Q22:EC22)&gt;0,COUNT(Q22:EC22),"")</f>
      </c>
      <c r="D22" s="94">
        <f>IF(COUNT(S22:EC22)&gt;0,COUNT(S22:EC22),"")</f>
      </c>
      <c r="E22" s="94">
        <f t="shared" si="1"/>
        <v>0</v>
      </c>
      <c r="F22" s="94">
        <f t="shared" si="3"/>
        <v>0</v>
      </c>
      <c r="G22" s="94">
        <f t="shared" si="2"/>
      </c>
      <c r="H22" s="94">
        <f>IF(AND(M22&gt;0,M22&lt;=STATS!$C$22),1,"")</f>
        <v>1</v>
      </c>
      <c r="J22" s="51">
        <v>21</v>
      </c>
      <c r="M22" s="15">
        <v>13</v>
      </c>
      <c r="N22" s="15" t="s">
        <v>258</v>
      </c>
      <c r="Q22" s="22"/>
      <c r="R22" s="22"/>
      <c r="S22" s="54"/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  <v>0</v>
      </c>
      <c r="F23" s="94">
        <f t="shared" si="3"/>
        <v>0</v>
      </c>
      <c r="G23" s="94">
        <f t="shared" si="2"/>
      </c>
      <c r="H23" s="94">
        <f>IF(AND(M23&gt;0,M23&lt;=STATS!$C$22),1,"")</f>
        <v>1</v>
      </c>
      <c r="J23" s="51">
        <v>22</v>
      </c>
      <c r="M23" s="15">
        <v>5</v>
      </c>
      <c r="N23" s="15" t="s">
        <v>258</v>
      </c>
      <c r="Q23" s="22"/>
      <c r="R23" s="22"/>
      <c r="S23" s="54"/>
    </row>
    <row r="24" spans="2:118" ht="12.75">
      <c r="B24" s="94">
        <f t="shared" si="0"/>
        <v>2</v>
      </c>
      <c r="C24" s="94">
        <f>IF(COUNT(Q24:EC24)&gt;0,COUNT(Q24:EC24),"")</f>
        <v>2</v>
      </c>
      <c r="D24" s="94">
        <f>IF(COUNT(S24:EC24)&gt;0,COUNT(S24:EC24),"")</f>
        <v>2</v>
      </c>
      <c r="E24" s="94">
        <f t="shared" si="1"/>
        <v>2</v>
      </c>
      <c r="F24" s="94">
        <f t="shared" si="3"/>
        <v>2</v>
      </c>
      <c r="G24" s="94">
        <f t="shared" si="2"/>
        <v>5</v>
      </c>
      <c r="H24" s="94">
        <f>IF(AND(M24&gt;0,M24&lt;=STATS!$C$22),1,"")</f>
        <v>1</v>
      </c>
      <c r="J24" s="51">
        <v>23</v>
      </c>
      <c r="M24" s="15">
        <v>5</v>
      </c>
      <c r="N24" s="15" t="s">
        <v>259</v>
      </c>
      <c r="Q24" s="22"/>
      <c r="R24" s="22"/>
      <c r="S24" s="54"/>
      <c r="BM24" s="15">
        <v>1</v>
      </c>
      <c r="DN24" s="15">
        <v>1</v>
      </c>
    </row>
    <row r="25" spans="2:83" ht="12.75">
      <c r="B25" s="94">
        <f t="shared" si="0"/>
        <v>1</v>
      </c>
      <c r="C25" s="94">
        <f>IF(COUNT(Q25:EC25)&gt;0,COUNT(Q25:EC25),"")</f>
        <v>1</v>
      </c>
      <c r="D25" s="94">
        <f>IF(COUNT(S25:EC25)&gt;0,COUNT(S25:EC25),"")</f>
        <v>1</v>
      </c>
      <c r="E25" s="94">
        <f t="shared" si="1"/>
        <v>1</v>
      </c>
      <c r="F25" s="94">
        <f t="shared" si="3"/>
        <v>1</v>
      </c>
      <c r="G25" s="94">
        <f t="shared" si="2"/>
        <v>5</v>
      </c>
      <c r="H25" s="94">
        <f>IF(AND(M25&gt;0,M25&lt;=STATS!$C$22),1,"")</f>
        <v>1</v>
      </c>
      <c r="J25" s="51">
        <v>24</v>
      </c>
      <c r="M25" s="15">
        <v>5</v>
      </c>
      <c r="N25" s="15" t="s">
        <v>259</v>
      </c>
      <c r="Q25" s="22"/>
      <c r="R25" s="22"/>
      <c r="S25" s="54"/>
      <c r="CE25" s="15">
        <v>1</v>
      </c>
    </row>
    <row r="26" spans="2:19" ht="12.75">
      <c r="B26" s="94">
        <f t="shared" si="0"/>
        <v>0</v>
      </c>
      <c r="C26" s="94">
        <f>IF(COUNT(Q26:EC26)&gt;0,COUNT(Q26:EC26),"")</f>
      </c>
      <c r="D26" s="94">
        <f>IF(COUNT(S26:EC26)&gt;0,COUNT(S26:EC26),"")</f>
      </c>
      <c r="E26" s="94">
        <f t="shared" si="1"/>
      </c>
      <c r="F26" s="94">
        <f t="shared" si="3"/>
      </c>
      <c r="G26" s="94">
        <f aca="true" t="shared" si="4" ref="G26:G89">IF($B26&gt;=1,$M26,"")</f>
      </c>
      <c r="H26" s="94">
        <f>IF(AND(M26&gt;0,M26&lt;=STATS!$C$22),1,"")</f>
      </c>
      <c r="J26" s="51">
        <v>25</v>
      </c>
      <c r="P26" s="15" t="s">
        <v>255</v>
      </c>
      <c r="Q26" s="22"/>
      <c r="R26" s="22"/>
      <c r="S26" s="54"/>
    </row>
    <row r="27" spans="2:19" ht="12.75">
      <c r="B27" s="94">
        <f t="shared" si="0"/>
        <v>0</v>
      </c>
      <c r="C27" s="94">
        <f>IF(COUNT(Q27:EC27)&gt;0,COUNT(Q27:EC27),"")</f>
      </c>
      <c r="D27" s="94">
        <f>IF(COUNT(S27:EC27)&gt;0,COUNT(S27:EC27),"")</f>
      </c>
      <c r="E27" s="94">
        <f t="shared" si="1"/>
        <v>0</v>
      </c>
      <c r="F27" s="94">
        <f t="shared" si="3"/>
        <v>0</v>
      </c>
      <c r="G27" s="94">
        <f t="shared" si="4"/>
      </c>
      <c r="H27" s="94">
        <f>IF(AND(M27&gt;0,M27&lt;=STATS!$C$22),1,"")</f>
        <v>1</v>
      </c>
      <c r="J27" s="51">
        <v>26</v>
      </c>
      <c r="M27" s="15">
        <v>10</v>
      </c>
      <c r="N27" s="15" t="s">
        <v>258</v>
      </c>
      <c r="Q27" s="22"/>
      <c r="R27" s="22"/>
      <c r="S27" s="54"/>
    </row>
    <row r="28" spans="2:19" ht="12.75">
      <c r="B28" s="94">
        <f t="shared" si="0"/>
        <v>0</v>
      </c>
      <c r="C28" s="94">
        <f>IF(COUNT(Q28:EC28)&gt;0,COUNT(Q28:EC28),"")</f>
      </c>
      <c r="D28" s="94">
        <f>IF(COUNT(S28:EC28)&gt;0,COUNT(S28:EC28),"")</f>
      </c>
      <c r="E28" s="94">
        <f t="shared" si="1"/>
        <v>0</v>
      </c>
      <c r="F28" s="94">
        <f t="shared" si="3"/>
        <v>0</v>
      </c>
      <c r="G28" s="94">
        <f t="shared" si="4"/>
      </c>
      <c r="H28" s="94">
        <f>IF(AND(M28&gt;0,M28&lt;=STATS!$C$22),1,"")</f>
        <v>1</v>
      </c>
      <c r="J28" s="51">
        <v>27</v>
      </c>
      <c r="M28" s="15">
        <v>16</v>
      </c>
      <c r="N28" s="15" t="s">
        <v>258</v>
      </c>
      <c r="Q28" s="22"/>
      <c r="R28" s="22"/>
      <c r="S28" s="54"/>
    </row>
    <row r="29" spans="2:19" ht="12.75">
      <c r="B29" s="94">
        <f t="shared" si="0"/>
        <v>0</v>
      </c>
      <c r="C29" s="94">
        <f>IF(COUNT(Q29:EC29)&gt;0,COUNT(Q29:EC29),"")</f>
      </c>
      <c r="D29" s="94">
        <f>IF(COUNT(S29:EC29)&gt;0,COUNT(S29:EC29),"")</f>
      </c>
      <c r="E29" s="94">
        <f t="shared" si="1"/>
      </c>
      <c r="F29" s="94">
        <f t="shared" si="3"/>
      </c>
      <c r="G29" s="94">
        <f t="shared" si="4"/>
      </c>
      <c r="H29" s="94">
        <f>IF(AND(M29&gt;0,M29&lt;=STATS!$C$22),1,"")</f>
      </c>
      <c r="J29" s="51">
        <v>28</v>
      </c>
      <c r="M29" s="15">
        <v>40</v>
      </c>
      <c r="Q29" s="22"/>
      <c r="R29" s="22"/>
      <c r="S29" s="54"/>
    </row>
    <row r="30" spans="2:19" ht="12.75">
      <c r="B30" s="94">
        <f t="shared" si="0"/>
        <v>0</v>
      </c>
      <c r="C30" s="94">
        <f>IF(COUNT(Q30:EC30)&gt;0,COUNT(Q30:EC30),"")</f>
      </c>
      <c r="D30" s="94">
        <f>IF(COUNT(S30:EC30)&gt;0,COUNT(S30:EC30),"")</f>
      </c>
      <c r="E30" s="94">
        <f t="shared" si="1"/>
      </c>
      <c r="F30" s="94">
        <f t="shared" si="3"/>
      </c>
      <c r="G30" s="94">
        <f t="shared" si="4"/>
      </c>
      <c r="H30" s="94">
        <f>IF(AND(M30&gt;0,M30&lt;=STATS!$C$22),1,"")</f>
      </c>
      <c r="J30" s="51">
        <v>29</v>
      </c>
      <c r="M30" s="15">
        <v>38</v>
      </c>
      <c r="Q30" s="22"/>
      <c r="R30" s="22"/>
      <c r="S30" s="54"/>
    </row>
    <row r="31" spans="2:19" ht="12.75">
      <c r="B31" s="94">
        <f t="shared" si="0"/>
        <v>0</v>
      </c>
      <c r="C31" s="94">
        <f>IF(COUNT(Q31:EC31)&gt;0,COUNT(Q31:EC31),"")</f>
      </c>
      <c r="D31" s="94">
        <f>IF(COUNT(S31:EC31)&gt;0,COUNT(S31:EC31),"")</f>
      </c>
      <c r="E31" s="94">
        <f t="shared" si="1"/>
        <v>0</v>
      </c>
      <c r="F31" s="94">
        <f t="shared" si="3"/>
        <v>0</v>
      </c>
      <c r="G31" s="94">
        <f t="shared" si="4"/>
      </c>
      <c r="H31" s="94">
        <f>IF(AND(M31&gt;0,M31&lt;=STATS!$C$22),1,"")</f>
        <v>1</v>
      </c>
      <c r="J31" s="51">
        <v>30</v>
      </c>
      <c r="M31" s="15">
        <v>17</v>
      </c>
      <c r="N31" s="15" t="s">
        <v>258</v>
      </c>
      <c r="Q31" s="22"/>
      <c r="R31" s="22"/>
      <c r="S31" s="54"/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</c>
      <c r="F32" s="94">
        <f t="shared" si="3"/>
      </c>
      <c r="G32" s="94">
        <f t="shared" si="4"/>
      </c>
      <c r="H32" s="94">
        <f>IF(AND(M32&gt;0,M32&lt;=STATS!$C$22),1,"")</f>
      </c>
      <c r="J32" s="51">
        <v>31</v>
      </c>
      <c r="P32" s="15" t="s">
        <v>255</v>
      </c>
      <c r="Q32" s="22"/>
      <c r="R32" s="22"/>
      <c r="S32" s="54"/>
    </row>
    <row r="33" spans="2:19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  <v>0</v>
      </c>
      <c r="F33" s="94">
        <f t="shared" si="3"/>
        <v>0</v>
      </c>
      <c r="G33" s="94">
        <f t="shared" si="4"/>
      </c>
      <c r="H33" s="94">
        <f>IF(AND(M33&gt;0,M33&lt;=STATS!$C$22),1,"")</f>
        <v>1</v>
      </c>
      <c r="J33" s="51">
        <v>32</v>
      </c>
      <c r="M33" s="15">
        <v>14</v>
      </c>
      <c r="N33" s="15" t="s">
        <v>258</v>
      </c>
      <c r="Q33" s="22"/>
      <c r="R33" s="22"/>
      <c r="S33" s="54"/>
    </row>
    <row r="34" spans="2:19" ht="12.75">
      <c r="B34" s="94">
        <f t="shared" si="0"/>
        <v>0</v>
      </c>
      <c r="C34" s="94">
        <f>IF(COUNT(Q34:EC34)&gt;0,COUNT(Q34:EC34),"")</f>
      </c>
      <c r="D34" s="94">
        <f>IF(COUNT(S34:EC34)&gt;0,COUNT(S34:EC34),"")</f>
      </c>
      <c r="E34" s="94">
        <f t="shared" si="1"/>
        <v>0</v>
      </c>
      <c r="F34" s="94">
        <f t="shared" si="3"/>
        <v>0</v>
      </c>
      <c r="G34" s="94">
        <f t="shared" si="4"/>
      </c>
      <c r="H34" s="94">
        <f>IF(AND(M34&gt;0,M34&lt;=STATS!$C$22),1,"")</f>
        <v>1</v>
      </c>
      <c r="J34" s="51">
        <v>33</v>
      </c>
      <c r="M34" s="15">
        <v>17</v>
      </c>
      <c r="N34" s="15" t="s">
        <v>258</v>
      </c>
      <c r="Q34" s="22"/>
      <c r="R34" s="22"/>
      <c r="S34" s="54"/>
    </row>
    <row r="35" spans="2:19" ht="12.75">
      <c r="B35" s="94">
        <f t="shared" si="0"/>
        <v>0</v>
      </c>
      <c r="C35" s="94">
        <f>IF(COUNT(Q35:EC35)&gt;0,COUNT(Q35:EC35),"")</f>
      </c>
      <c r="D35" s="94">
        <f>IF(COUNT(S35:EC35)&gt;0,COUNT(S35:EC35),"")</f>
      </c>
      <c r="E35" s="94">
        <f t="shared" si="1"/>
        <v>0</v>
      </c>
      <c r="F35" s="94">
        <f t="shared" si="3"/>
        <v>0</v>
      </c>
      <c r="G35" s="94">
        <f t="shared" si="4"/>
      </c>
      <c r="H35" s="94">
        <f>IF(AND(M35&gt;0,M35&lt;=STATS!$C$22),1,"")</f>
        <v>1</v>
      </c>
      <c r="J35" s="51">
        <v>34</v>
      </c>
      <c r="M35" s="15">
        <v>3</v>
      </c>
      <c r="N35" s="15" t="s">
        <v>257</v>
      </c>
      <c r="Q35" s="22"/>
      <c r="R35" s="22"/>
      <c r="S35" s="54"/>
    </row>
    <row r="36" spans="2:83" ht="12.75">
      <c r="B36" s="94">
        <f t="shared" si="0"/>
        <v>1</v>
      </c>
      <c r="C36" s="94">
        <f>IF(COUNT(Q36:EC36)&gt;0,COUNT(Q36:EC36),"")</f>
        <v>1</v>
      </c>
      <c r="D36" s="94">
        <f>IF(COUNT(S36:EC36)&gt;0,COUNT(S36:EC36),"")</f>
        <v>1</v>
      </c>
      <c r="E36" s="94">
        <f t="shared" si="1"/>
        <v>1</v>
      </c>
      <c r="F36" s="94">
        <f t="shared" si="3"/>
        <v>1</v>
      </c>
      <c r="G36" s="94">
        <f t="shared" si="4"/>
        <v>7</v>
      </c>
      <c r="H36" s="94">
        <f>IF(AND(M36&gt;0,M36&lt;=STATS!$C$22),1,"")</f>
        <v>1</v>
      </c>
      <c r="J36" s="51">
        <v>35</v>
      </c>
      <c r="M36" s="15">
        <v>7</v>
      </c>
      <c r="N36" s="15" t="s">
        <v>259</v>
      </c>
      <c r="Q36" s="22"/>
      <c r="R36" s="22"/>
      <c r="S36" s="54"/>
      <c r="CE36" s="15">
        <v>1</v>
      </c>
    </row>
    <row r="37" spans="2:65" ht="12.75">
      <c r="B37" s="94">
        <f t="shared" si="0"/>
        <v>1</v>
      </c>
      <c r="C37" s="94">
        <f>IF(COUNT(Q37:EC37)&gt;0,COUNT(Q37:EC37),"")</f>
        <v>1</v>
      </c>
      <c r="D37" s="94">
        <f>IF(COUNT(S37:EC37)&gt;0,COUNT(S37:EC37),"")</f>
        <v>1</v>
      </c>
      <c r="E37" s="94">
        <f t="shared" si="1"/>
        <v>1</v>
      </c>
      <c r="F37" s="94">
        <f t="shared" si="3"/>
        <v>1</v>
      </c>
      <c r="G37" s="94">
        <f t="shared" si="4"/>
        <v>5</v>
      </c>
      <c r="H37" s="94">
        <f>IF(AND(M37&gt;0,M37&lt;=STATS!$C$22),1,"")</f>
        <v>1</v>
      </c>
      <c r="J37" s="51">
        <v>36</v>
      </c>
      <c r="M37" s="15">
        <v>5</v>
      </c>
      <c r="N37" s="15" t="s">
        <v>258</v>
      </c>
      <c r="Q37" s="22"/>
      <c r="R37" s="22"/>
      <c r="S37" s="54"/>
      <c r="BM37" s="15">
        <v>1</v>
      </c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  <v>0</v>
      </c>
      <c r="F38" s="94">
        <f t="shared" si="3"/>
        <v>0</v>
      </c>
      <c r="G38" s="94">
        <f t="shared" si="4"/>
      </c>
      <c r="H38" s="94">
        <f>IF(AND(M38&gt;0,M38&lt;=STATS!$C$22),1,"")</f>
        <v>1</v>
      </c>
      <c r="J38" s="51">
        <v>37</v>
      </c>
      <c r="M38" s="15">
        <v>10</v>
      </c>
      <c r="N38" s="15" t="s">
        <v>258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  <v>0</v>
      </c>
      <c r="F39" s="94">
        <f t="shared" si="3"/>
        <v>0</v>
      </c>
      <c r="G39" s="94">
        <f t="shared" si="4"/>
      </c>
      <c r="H39" s="94">
        <f>IF(AND(M39&gt;0,M39&lt;=STATS!$C$22),1,"")</f>
        <v>1</v>
      </c>
      <c r="J39" s="51">
        <v>38</v>
      </c>
      <c r="M39" s="15">
        <v>23</v>
      </c>
      <c r="N39" s="15" t="s">
        <v>258</v>
      </c>
      <c r="Q39" s="22"/>
      <c r="R39" s="22"/>
      <c r="S39" s="54"/>
    </row>
    <row r="40" spans="2:19" ht="12.75">
      <c r="B40" s="94">
        <f t="shared" si="0"/>
        <v>0</v>
      </c>
      <c r="C40" s="94">
        <f>IF(COUNT(Q40:EC40)&gt;0,COUNT(Q40:EC40),"")</f>
      </c>
      <c r="D40" s="94">
        <f>IF(COUNT(S40:EC40)&gt;0,COUNT(S40:EC40),"")</f>
      </c>
      <c r="E40" s="94">
        <f t="shared" si="1"/>
      </c>
      <c r="F40" s="94">
        <f t="shared" si="3"/>
      </c>
      <c r="G40" s="94">
        <f t="shared" si="4"/>
      </c>
      <c r="H40" s="94">
        <f>IF(AND(M40&gt;0,M40&lt;=STATS!$C$22),1,"")</f>
      </c>
      <c r="J40" s="51">
        <v>39</v>
      </c>
      <c r="M40" s="15">
        <v>39</v>
      </c>
      <c r="Q40" s="22"/>
      <c r="R40" s="22"/>
      <c r="S40" s="54"/>
    </row>
    <row r="41" spans="2:19" ht="12.75">
      <c r="B41" s="94">
        <f t="shared" si="0"/>
        <v>0</v>
      </c>
      <c r="C41" s="94">
        <f>IF(COUNT(Q41:EC41)&gt;0,COUNT(Q41:EC41),"")</f>
      </c>
      <c r="D41" s="94">
        <f>IF(COUNT(S41:EC41)&gt;0,COUNT(S41:EC41),"")</f>
      </c>
      <c r="E41" s="94">
        <f t="shared" si="1"/>
      </c>
      <c r="F41" s="94">
        <f t="shared" si="3"/>
      </c>
      <c r="G41" s="94">
        <f t="shared" si="4"/>
      </c>
      <c r="H41" s="94">
        <f>IF(AND(M41&gt;0,M41&lt;=STATS!$C$22),1,"")</f>
      </c>
      <c r="J41" s="51">
        <v>40</v>
      </c>
      <c r="M41" s="15">
        <v>43</v>
      </c>
      <c r="Q41" s="22"/>
      <c r="R41" s="22"/>
      <c r="S41" s="54"/>
    </row>
    <row r="42" spans="2:19" ht="12.75">
      <c r="B42" s="94">
        <f t="shared" si="0"/>
        <v>0</v>
      </c>
      <c r="C42" s="94">
        <f>IF(COUNT(Q42:EC42)&gt;0,COUNT(Q42:EC42),"")</f>
      </c>
      <c r="D42" s="94">
        <f>IF(COUNT(S42:EC42)&gt;0,COUNT(S42:EC42),"")</f>
      </c>
      <c r="E42" s="94">
        <f t="shared" si="1"/>
      </c>
      <c r="F42" s="94">
        <f t="shared" si="3"/>
      </c>
      <c r="G42" s="94">
        <f t="shared" si="4"/>
      </c>
      <c r="H42" s="94">
        <f>IF(AND(M42&gt;0,M42&lt;=STATS!$C$22),1,"")</f>
      </c>
      <c r="J42" s="51">
        <v>41</v>
      </c>
      <c r="M42" s="15">
        <v>36</v>
      </c>
      <c r="Q42" s="22"/>
      <c r="R42" s="22"/>
      <c r="S42" s="54"/>
    </row>
    <row r="43" spans="2:19" ht="12.75">
      <c r="B43" s="94">
        <f t="shared" si="0"/>
        <v>0</v>
      </c>
      <c r="C43" s="94">
        <f>IF(COUNT(Q43:EC43)&gt;0,COUNT(Q43:EC43),"")</f>
      </c>
      <c r="D43" s="94">
        <f>IF(COUNT(S43:EC43)&gt;0,COUNT(S43:EC43),"")</f>
      </c>
      <c r="E43" s="94">
        <f t="shared" si="1"/>
      </c>
      <c r="F43" s="94">
        <f t="shared" si="3"/>
      </c>
      <c r="G43" s="94">
        <f t="shared" si="4"/>
      </c>
      <c r="H43" s="94">
        <f>IF(AND(M43&gt;0,M43&lt;=STATS!$C$22),1,"")</f>
      </c>
      <c r="J43" s="51">
        <v>42</v>
      </c>
      <c r="M43" s="15">
        <v>25</v>
      </c>
      <c r="N43" s="15" t="s">
        <v>258</v>
      </c>
      <c r="Q43" s="22"/>
      <c r="R43" s="22"/>
      <c r="S43" s="54"/>
    </row>
    <row r="44" spans="2:118" ht="12.75">
      <c r="B44" s="94">
        <f t="shared" si="0"/>
        <v>2</v>
      </c>
      <c r="C44" s="94">
        <f>IF(COUNT(Q44:EC44)&gt;0,COUNT(Q44:EC44),"")</f>
        <v>2</v>
      </c>
      <c r="D44" s="94">
        <f>IF(COUNT(S44:EC44)&gt;0,COUNT(S44:EC44),"")</f>
        <v>2</v>
      </c>
      <c r="E44" s="94">
        <f t="shared" si="1"/>
        <v>2</v>
      </c>
      <c r="F44" s="94">
        <f t="shared" si="3"/>
        <v>2</v>
      </c>
      <c r="G44" s="94">
        <f t="shared" si="4"/>
        <v>4</v>
      </c>
      <c r="H44" s="94">
        <f>IF(AND(M44&gt;0,M44&lt;=STATS!$C$22),1,"")</f>
        <v>1</v>
      </c>
      <c r="J44" s="51">
        <v>43</v>
      </c>
      <c r="M44" s="15">
        <v>4</v>
      </c>
      <c r="N44" s="15" t="s">
        <v>258</v>
      </c>
      <c r="Q44" s="22"/>
      <c r="R44" s="22"/>
      <c r="S44" s="54"/>
      <c r="AY44" s="15">
        <v>2</v>
      </c>
      <c r="DN44" s="15">
        <v>1</v>
      </c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  <v>0</v>
      </c>
      <c r="F45" s="94">
        <f t="shared" si="3"/>
        <v>0</v>
      </c>
      <c r="G45" s="94">
        <f t="shared" si="4"/>
      </c>
      <c r="H45" s="94">
        <f>IF(AND(M45&gt;0,M45&lt;=STATS!$C$22),1,"")</f>
        <v>1</v>
      </c>
      <c r="J45" s="51">
        <v>44</v>
      </c>
      <c r="M45" s="15">
        <v>20</v>
      </c>
      <c r="N45" s="15" t="s">
        <v>258</v>
      </c>
      <c r="Q45" s="22"/>
      <c r="R45" s="22"/>
      <c r="S45" s="54"/>
    </row>
    <row r="46" spans="2:118" ht="12.75">
      <c r="B46" s="94">
        <f t="shared" si="0"/>
        <v>2</v>
      </c>
      <c r="C46" s="94">
        <f>IF(COUNT(Q46:EC46)&gt;0,COUNT(Q46:EC46),"")</f>
        <v>2</v>
      </c>
      <c r="D46" s="94">
        <f>IF(COUNT(S46:EC46)&gt;0,COUNT(S46:EC46),"")</f>
        <v>2</v>
      </c>
      <c r="E46" s="94">
        <f t="shared" si="1"/>
        <v>2</v>
      </c>
      <c r="F46" s="94">
        <f t="shared" si="3"/>
        <v>2</v>
      </c>
      <c r="G46" s="94">
        <f t="shared" si="4"/>
        <v>1</v>
      </c>
      <c r="H46" s="94">
        <f>IF(AND(M46&gt;0,M46&lt;=STATS!$C$22),1,"")</f>
        <v>1</v>
      </c>
      <c r="J46" s="51">
        <v>45</v>
      </c>
      <c r="M46" s="15">
        <v>1</v>
      </c>
      <c r="N46" s="15" t="s">
        <v>257</v>
      </c>
      <c r="Q46" s="22"/>
      <c r="R46" s="22"/>
      <c r="S46" s="54"/>
      <c r="AY46" s="15">
        <v>1</v>
      </c>
      <c r="DN46" s="15">
        <v>1</v>
      </c>
    </row>
    <row r="47" spans="2:19" ht="12.75">
      <c r="B47" s="94">
        <f t="shared" si="0"/>
        <v>0</v>
      </c>
      <c r="C47" s="94">
        <f>IF(COUNT(Q47:EC47)&gt;0,COUNT(Q47:EC47),"")</f>
      </c>
      <c r="D47" s="94">
        <f>IF(COUNT(S47:EC47)&gt;0,COUNT(S47:EC47),"")</f>
      </c>
      <c r="E47" s="94">
        <f t="shared" si="1"/>
        <v>0</v>
      </c>
      <c r="F47" s="94">
        <f t="shared" si="3"/>
        <v>0</v>
      </c>
      <c r="G47" s="94">
        <f t="shared" si="4"/>
      </c>
      <c r="H47" s="94">
        <f>IF(AND(M47&gt;0,M47&lt;=STATS!$C$22),1,"")</f>
        <v>1</v>
      </c>
      <c r="J47" s="51">
        <v>46</v>
      </c>
      <c r="M47" s="15">
        <v>13</v>
      </c>
      <c r="N47" s="15" t="s">
        <v>257</v>
      </c>
      <c r="Q47" s="22"/>
      <c r="R47" s="22"/>
      <c r="S47" s="54"/>
    </row>
    <row r="48" spans="2:19" ht="12.75">
      <c r="B48" s="94">
        <f t="shared" si="0"/>
        <v>0</v>
      </c>
      <c r="C48" s="94">
        <f>IF(COUNT(Q48:EC48)&gt;0,COUNT(Q48:EC48),"")</f>
      </c>
      <c r="D48" s="94">
        <f>IF(COUNT(S48:EC48)&gt;0,COUNT(S48:EC48),"")</f>
      </c>
      <c r="E48" s="94">
        <f t="shared" si="1"/>
      </c>
      <c r="F48" s="94">
        <f t="shared" si="3"/>
      </c>
      <c r="G48" s="94">
        <f t="shared" si="4"/>
      </c>
      <c r="H48" s="94">
        <f>IF(AND(M48&gt;0,M48&lt;=STATS!$C$22),1,"")</f>
      </c>
      <c r="J48" s="51">
        <v>47</v>
      </c>
      <c r="M48" s="15">
        <v>30</v>
      </c>
      <c r="Q48" s="22"/>
      <c r="R48" s="22"/>
      <c r="S48" s="54"/>
    </row>
    <row r="49" spans="2:19" ht="12.75">
      <c r="B49" s="94">
        <f t="shared" si="0"/>
        <v>0</v>
      </c>
      <c r="C49" s="94">
        <f>IF(COUNT(Q49:EC49)&gt;0,COUNT(Q49:EC49),"")</f>
      </c>
      <c r="D49" s="94">
        <f>IF(COUNT(S49:EC49)&gt;0,COUNT(S49:EC49),"")</f>
      </c>
      <c r="E49" s="94">
        <f t="shared" si="1"/>
      </c>
      <c r="F49" s="94">
        <f t="shared" si="3"/>
      </c>
      <c r="G49" s="94">
        <f t="shared" si="4"/>
      </c>
      <c r="H49" s="94">
        <f>IF(AND(M49&gt;0,M49&lt;=STATS!$C$22),1,"")</f>
      </c>
      <c r="J49" s="51">
        <v>48</v>
      </c>
      <c r="M49" s="15">
        <v>34</v>
      </c>
      <c r="Q49" s="22"/>
      <c r="R49" s="22"/>
      <c r="S49" s="54"/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</c>
      <c r="F50" s="94">
        <f t="shared" si="3"/>
      </c>
      <c r="G50" s="94">
        <f t="shared" si="4"/>
      </c>
      <c r="H50" s="94">
        <f>IF(AND(M50&gt;0,M50&lt;=STATS!$C$22),1,"")</f>
      </c>
      <c r="J50" s="51">
        <v>49</v>
      </c>
      <c r="M50" s="15">
        <v>28</v>
      </c>
      <c r="N50" s="15" t="s">
        <v>258</v>
      </c>
      <c r="Q50" s="22"/>
      <c r="R50" s="22"/>
      <c r="S50" s="54"/>
    </row>
    <row r="51" spans="2:51" ht="12.75">
      <c r="B51" s="94">
        <f t="shared" si="0"/>
        <v>1</v>
      </c>
      <c r="C51" s="94">
        <f>IF(COUNT(Q51:EC51)&gt;0,COUNT(Q51:EC51),"")</f>
        <v>1</v>
      </c>
      <c r="D51" s="94">
        <f>IF(COUNT(S51:EC51)&gt;0,COUNT(S51:EC51),"")</f>
        <v>1</v>
      </c>
      <c r="E51" s="94">
        <f t="shared" si="1"/>
        <v>1</v>
      </c>
      <c r="F51" s="94">
        <f t="shared" si="3"/>
        <v>1</v>
      </c>
      <c r="G51" s="94">
        <f t="shared" si="4"/>
        <v>2</v>
      </c>
      <c r="H51" s="94">
        <f>IF(AND(M51&gt;0,M51&lt;=STATS!$C$22),1,"")</f>
        <v>1</v>
      </c>
      <c r="J51" s="51">
        <v>50</v>
      </c>
      <c r="M51" s="15">
        <v>2</v>
      </c>
      <c r="N51" s="15" t="s">
        <v>257</v>
      </c>
      <c r="Q51" s="22"/>
      <c r="R51" s="22"/>
      <c r="S51" s="54"/>
      <c r="AY51" s="15">
        <v>1</v>
      </c>
    </row>
    <row r="52" spans="2:19" ht="12.75">
      <c r="B52" s="94">
        <f t="shared" si="0"/>
        <v>0</v>
      </c>
      <c r="C52" s="94">
        <f>IF(COUNT(Q52:EC52)&gt;0,COUNT(Q52:EC52),"")</f>
      </c>
      <c r="D52" s="94">
        <f>IF(COUNT(S52:EC52)&gt;0,COUNT(S52:EC52),"")</f>
      </c>
      <c r="E52" s="94">
        <f t="shared" si="1"/>
      </c>
      <c r="F52" s="94">
        <f t="shared" si="3"/>
      </c>
      <c r="G52" s="94">
        <f t="shared" si="4"/>
      </c>
      <c r="H52" s="94">
        <f>IF(AND(M52&gt;0,M52&lt;=STATS!$C$22),1,"")</f>
      </c>
      <c r="J52" s="51">
        <v>51</v>
      </c>
      <c r="M52" s="15">
        <v>26</v>
      </c>
      <c r="N52" s="15" t="s">
        <v>258</v>
      </c>
      <c r="Q52" s="22"/>
      <c r="R52" s="22"/>
      <c r="S52" s="54"/>
    </row>
    <row r="53" spans="2:19" ht="12.75">
      <c r="B53" s="94">
        <f t="shared" si="0"/>
        <v>0</v>
      </c>
      <c r="C53" s="94">
        <f>IF(COUNT(Q53:EC53)&gt;0,COUNT(Q53:EC53),"")</f>
      </c>
      <c r="D53" s="94">
        <f>IF(COUNT(S53:EC53)&gt;0,COUNT(S53:EC53),"")</f>
      </c>
      <c r="E53" s="94">
        <f t="shared" si="1"/>
      </c>
      <c r="F53" s="94">
        <f t="shared" si="3"/>
      </c>
      <c r="G53" s="94">
        <f t="shared" si="4"/>
      </c>
      <c r="H53" s="94">
        <f>IF(AND(M53&gt;0,M53&lt;=STATS!$C$22),1,"")</f>
      </c>
      <c r="J53" s="51">
        <v>52</v>
      </c>
      <c r="M53" s="15">
        <v>32</v>
      </c>
      <c r="Q53" s="22"/>
      <c r="R53" s="22"/>
      <c r="S53" s="54"/>
    </row>
    <row r="54" spans="2:19" ht="12.75">
      <c r="B54" s="94">
        <f t="shared" si="0"/>
        <v>0</v>
      </c>
      <c r="C54" s="94">
        <f>IF(COUNT(Q54:EC54)&gt;0,COUNT(Q54:EC54),"")</f>
      </c>
      <c r="D54" s="94">
        <f>IF(COUNT(S54:EC54)&gt;0,COUNT(S54:EC54),"")</f>
      </c>
      <c r="E54" s="94">
        <f t="shared" si="1"/>
      </c>
      <c r="F54" s="94">
        <f t="shared" si="3"/>
      </c>
      <c r="G54" s="94">
        <f t="shared" si="4"/>
      </c>
      <c r="H54" s="94">
        <f>IF(AND(M54&gt;0,M54&lt;=STATS!$C$22),1,"")</f>
      </c>
      <c r="J54" s="51">
        <v>53</v>
      </c>
      <c r="M54" s="15">
        <v>25</v>
      </c>
      <c r="N54" s="15" t="s">
        <v>258</v>
      </c>
      <c r="Q54" s="22"/>
      <c r="R54" s="22"/>
      <c r="S54" s="54"/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  <v>0</v>
      </c>
      <c r="F55" s="94">
        <f t="shared" si="3"/>
        <v>0</v>
      </c>
      <c r="G55" s="94">
        <f t="shared" si="4"/>
      </c>
      <c r="H55" s="94">
        <f>IF(AND(M55&gt;0,M55&lt;=STATS!$C$22),1,"")</f>
        <v>1</v>
      </c>
      <c r="J55" s="51">
        <v>54</v>
      </c>
      <c r="M55" s="15">
        <v>8</v>
      </c>
      <c r="N55" s="15" t="s">
        <v>258</v>
      </c>
      <c r="Q55" s="22"/>
      <c r="R55" s="22"/>
      <c r="S55" s="54"/>
    </row>
    <row r="56" spans="2:19" ht="12.75">
      <c r="B56" s="94">
        <f t="shared" si="0"/>
        <v>0</v>
      </c>
      <c r="C56" s="94">
        <f>IF(COUNT(Q56:EC56)&gt;0,COUNT(Q56:EC56),"")</f>
      </c>
      <c r="D56" s="94">
        <f>IF(COUNT(S56:EC56)&gt;0,COUNT(S56:EC56),"")</f>
      </c>
      <c r="E56" s="94">
        <f t="shared" si="1"/>
      </c>
      <c r="F56" s="94">
        <f t="shared" si="3"/>
      </c>
      <c r="G56" s="94">
        <f t="shared" si="4"/>
      </c>
      <c r="H56" s="94">
        <f>IF(AND(M56&gt;0,M56&lt;=STATS!$C$22),1,"")</f>
      </c>
      <c r="J56" s="51">
        <v>55</v>
      </c>
      <c r="P56" s="15" t="s">
        <v>255</v>
      </c>
      <c r="Q56" s="22"/>
      <c r="R56" s="22"/>
      <c r="S56" s="54"/>
    </row>
    <row r="57" spans="2:19" ht="12.75">
      <c r="B57" s="94">
        <f t="shared" si="0"/>
        <v>0</v>
      </c>
      <c r="C57" s="94">
        <f>IF(COUNT(Q57:EC57)&gt;0,COUNT(Q57:EC57),"")</f>
      </c>
      <c r="D57" s="94">
        <f>IF(COUNT(S57:EC57)&gt;0,COUNT(S57:EC57),"")</f>
      </c>
      <c r="E57" s="94">
        <f t="shared" si="1"/>
        <v>0</v>
      </c>
      <c r="F57" s="94">
        <f t="shared" si="3"/>
        <v>0</v>
      </c>
      <c r="G57" s="94">
        <f t="shared" si="4"/>
      </c>
      <c r="H57" s="94">
        <f>IF(AND(M57&gt;0,M57&lt;=STATS!$C$22),1,"")</f>
        <v>1</v>
      </c>
      <c r="J57" s="51">
        <v>56</v>
      </c>
      <c r="M57" s="15">
        <v>17</v>
      </c>
      <c r="N57" s="15" t="s">
        <v>258</v>
      </c>
      <c r="Q57" s="22"/>
      <c r="R57" s="22"/>
      <c r="S57" s="54"/>
    </row>
    <row r="58" spans="2:19" ht="12.75">
      <c r="B58" s="94">
        <f t="shared" si="0"/>
        <v>0</v>
      </c>
      <c r="C58" s="94">
        <f>IF(COUNT(Q58:EC58)&gt;0,COUNT(Q58:EC58),"")</f>
      </c>
      <c r="D58" s="94">
        <f>IF(COUNT(S58:EC58)&gt;0,COUNT(S58:EC58),"")</f>
      </c>
      <c r="E58" s="94">
        <f t="shared" si="1"/>
        <v>0</v>
      </c>
      <c r="F58" s="94">
        <f t="shared" si="3"/>
        <v>0</v>
      </c>
      <c r="G58" s="94">
        <f t="shared" si="4"/>
      </c>
      <c r="H58" s="94">
        <f>IF(AND(M58&gt;0,M58&lt;=STATS!$C$22),1,"")</f>
        <v>1</v>
      </c>
      <c r="J58" s="51">
        <v>57</v>
      </c>
      <c r="M58" s="15">
        <v>12</v>
      </c>
      <c r="N58" s="15" t="s">
        <v>258</v>
      </c>
      <c r="Q58" s="22"/>
      <c r="R58" s="22"/>
      <c r="S58" s="54"/>
    </row>
    <row r="59" spans="2:19" ht="12.75">
      <c r="B59" s="94">
        <f t="shared" si="0"/>
        <v>0</v>
      </c>
      <c r="C59" s="94">
        <f>IF(COUNT(Q59:EC59)&gt;0,COUNT(Q59:EC59),"")</f>
      </c>
      <c r="D59" s="94">
        <f>IF(COUNT(S59:EC59)&gt;0,COUNT(S59:EC59),"")</f>
      </c>
      <c r="E59" s="94">
        <f t="shared" si="1"/>
      </c>
      <c r="F59" s="94">
        <f t="shared" si="3"/>
      </c>
      <c r="G59" s="94">
        <f t="shared" si="4"/>
      </c>
      <c r="H59" s="94">
        <f>IF(AND(M59&gt;0,M59&lt;=STATS!$C$22),1,"")</f>
      </c>
      <c r="J59" s="51">
        <v>58</v>
      </c>
      <c r="M59" s="15">
        <v>27</v>
      </c>
      <c r="N59" s="15" t="s">
        <v>258</v>
      </c>
      <c r="Q59" s="22"/>
      <c r="R59" s="22"/>
      <c r="S59" s="54"/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</c>
      <c r="F60" s="94">
        <f t="shared" si="3"/>
      </c>
      <c r="G60" s="94">
        <f t="shared" si="4"/>
      </c>
      <c r="H60" s="94">
        <f>IF(AND(M60&gt;0,M60&lt;=STATS!$C$22),1,"")</f>
      </c>
      <c r="J60" s="51">
        <v>59</v>
      </c>
      <c r="M60" s="15">
        <v>27</v>
      </c>
      <c r="N60" s="15" t="s">
        <v>258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</c>
      <c r="F61" s="94">
        <f t="shared" si="3"/>
      </c>
      <c r="G61" s="94">
        <f t="shared" si="4"/>
      </c>
      <c r="H61" s="94">
        <f>IF(AND(M61&gt;0,M61&lt;=STATS!$C$22),1,"")</f>
      </c>
      <c r="J61" s="51">
        <v>60</v>
      </c>
      <c r="M61" s="15">
        <v>28</v>
      </c>
      <c r="N61" s="15" t="s">
        <v>258</v>
      </c>
      <c r="Q61" s="22"/>
      <c r="R61" s="22"/>
      <c r="S61" s="54"/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</c>
      <c r="F62" s="94">
        <f t="shared" si="3"/>
      </c>
      <c r="G62" s="94">
        <f t="shared" si="4"/>
      </c>
      <c r="H62" s="94">
        <f>IF(AND(M62&gt;0,M62&lt;=STATS!$C$22),1,"")</f>
      </c>
      <c r="J62" s="51">
        <v>61</v>
      </c>
      <c r="M62" s="15">
        <v>38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</c>
      <c r="F63" s="94">
        <f t="shared" si="3"/>
      </c>
      <c r="G63" s="94">
        <f t="shared" si="4"/>
      </c>
      <c r="H63" s="94">
        <f>IF(AND(M63&gt;0,M63&lt;=STATS!$C$22),1,"")</f>
      </c>
      <c r="J63" s="51">
        <v>62</v>
      </c>
      <c r="M63" s="15">
        <v>53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</c>
      <c r="F64" s="94">
        <f t="shared" si="3"/>
      </c>
      <c r="G64" s="94">
        <f t="shared" si="4"/>
      </c>
      <c r="H64" s="94">
        <f>IF(AND(M64&gt;0,M64&lt;=STATS!$C$22),1,"")</f>
      </c>
      <c r="J64" s="51">
        <v>63</v>
      </c>
      <c r="M64" s="15">
        <v>30</v>
      </c>
      <c r="Q64" s="22"/>
      <c r="R64" s="22"/>
      <c r="S64" s="54"/>
    </row>
    <row r="65" spans="2:19" ht="12.75">
      <c r="B65" s="94">
        <f t="shared" si="0"/>
        <v>0</v>
      </c>
      <c r="C65" s="94">
        <f>IF(COUNT(Q65:EC65)&gt;0,COUNT(Q65:EC65),"")</f>
      </c>
      <c r="D65" s="94">
        <f>IF(COUNT(S65:EC65)&gt;0,COUNT(S65:EC65),"")</f>
      </c>
      <c r="E65" s="94">
        <f t="shared" si="1"/>
      </c>
      <c r="F65" s="94">
        <f t="shared" si="3"/>
      </c>
      <c r="G65" s="94">
        <f t="shared" si="4"/>
      </c>
      <c r="H65" s="94">
        <f>IF(AND(M65&gt;0,M65&lt;=STATS!$C$22),1,"")</f>
      </c>
      <c r="J65" s="51">
        <v>64</v>
      </c>
      <c r="P65" s="15" t="s">
        <v>255</v>
      </c>
      <c r="Q65" s="22"/>
      <c r="R65" s="22"/>
      <c r="S65" s="54"/>
    </row>
    <row r="66" spans="2:65" ht="12.75">
      <c r="B66" s="94">
        <f aca="true" t="shared" si="5" ref="B66:B129">COUNT(Q66:EA66)</f>
        <v>2</v>
      </c>
      <c r="C66" s="94">
        <f>IF(COUNT(Q66:EC66)&gt;0,COUNT(Q66:EC66),"")</f>
        <v>2</v>
      </c>
      <c r="D66" s="94">
        <f>IF(COUNT(S66:EC66)&gt;0,COUNT(S66:EC66),"")</f>
        <v>2</v>
      </c>
      <c r="E66" s="94">
        <f aca="true" t="shared" si="6" ref="E66:E129">IF(H66=1,COUNT(Q66:EA66),"")</f>
        <v>2</v>
      </c>
      <c r="F66" s="94">
        <f aca="true" t="shared" si="7" ref="F66:F129">IF(H66=1,COUNT(T66:EA66),"")</f>
        <v>2</v>
      </c>
      <c r="G66" s="94">
        <f t="shared" si="4"/>
        <v>1</v>
      </c>
      <c r="H66" s="94">
        <f>IF(AND(M66&gt;0,M66&lt;=STATS!$C$22),1,"")</f>
        <v>1</v>
      </c>
      <c r="J66" s="51">
        <v>65</v>
      </c>
      <c r="M66" s="15">
        <v>1</v>
      </c>
      <c r="N66" s="15" t="s">
        <v>259</v>
      </c>
      <c r="Q66" s="22"/>
      <c r="R66" s="22"/>
      <c r="S66" s="54"/>
      <c r="BF66" s="15">
        <v>1</v>
      </c>
      <c r="BM66" s="15">
        <v>1</v>
      </c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  <v>0</v>
      </c>
      <c r="F67" s="94">
        <f t="shared" si="7"/>
        <v>0</v>
      </c>
      <c r="G67" s="94">
        <f t="shared" si="4"/>
      </c>
      <c r="H67" s="94">
        <f>IF(AND(M67&gt;0,M67&lt;=STATS!$C$22),1,"")</f>
        <v>1</v>
      </c>
      <c r="J67" s="51">
        <v>66</v>
      </c>
      <c r="M67" s="15">
        <v>13</v>
      </c>
      <c r="N67" s="15" t="s">
        <v>258</v>
      </c>
      <c r="Q67" s="22"/>
      <c r="R67" s="22"/>
      <c r="S67" s="54"/>
    </row>
    <row r="68" spans="2:19" ht="12.75">
      <c r="B68" s="94">
        <f t="shared" si="5"/>
        <v>1</v>
      </c>
      <c r="C68" s="94">
        <f>IF(COUNT(Q68:EC68)&gt;0,COUNT(Q68:EC68),"")</f>
        <v>1</v>
      </c>
      <c r="D68" s="94">
        <f>IF(COUNT(S68:EC68)&gt;0,COUNT(S68:EC68),"")</f>
        <v>1</v>
      </c>
      <c r="E68" s="94">
        <f t="shared" si="6"/>
        <v>1</v>
      </c>
      <c r="F68" s="94">
        <f t="shared" si="7"/>
        <v>0</v>
      </c>
      <c r="G68" s="94">
        <f t="shared" si="4"/>
        <v>20</v>
      </c>
      <c r="H68" s="94">
        <f>IF(AND(M68&gt;0,M68&lt;=STATS!$C$22),1,"")</f>
        <v>1</v>
      </c>
      <c r="J68" s="51">
        <v>67</v>
      </c>
      <c r="M68" s="15">
        <v>20</v>
      </c>
      <c r="N68" s="15" t="s">
        <v>258</v>
      </c>
      <c r="Q68" s="22"/>
      <c r="R68" s="22"/>
      <c r="S68" s="54">
        <v>1</v>
      </c>
    </row>
    <row r="69" spans="2:19" ht="12.75">
      <c r="B69" s="94">
        <f t="shared" si="5"/>
        <v>0</v>
      </c>
      <c r="C69" s="94">
        <f>IF(COUNT(Q69:EC69)&gt;0,COUNT(Q69:EC69),"")</f>
      </c>
      <c r="D69" s="94">
        <f>IF(COUNT(S69:EC69)&gt;0,COUNT(S69:EC69),"")</f>
      </c>
      <c r="E69" s="94">
        <f t="shared" si="6"/>
        <v>0</v>
      </c>
      <c r="F69" s="94">
        <f t="shared" si="7"/>
        <v>0</v>
      </c>
      <c r="G69" s="94">
        <f t="shared" si="4"/>
      </c>
      <c r="H69" s="94">
        <f>IF(AND(M69&gt;0,M69&lt;=STATS!$C$22),1,"")</f>
        <v>1</v>
      </c>
      <c r="J69" s="51">
        <v>68</v>
      </c>
      <c r="M69" s="15">
        <v>23</v>
      </c>
      <c r="N69" s="15" t="s">
        <v>258</v>
      </c>
      <c r="Q69" s="22"/>
      <c r="R69" s="22"/>
      <c r="S69" s="54"/>
    </row>
    <row r="70" spans="2:19" ht="12.75">
      <c r="B70" s="94">
        <f t="shared" si="5"/>
        <v>0</v>
      </c>
      <c r="C70" s="94">
        <f>IF(COUNT(Q70:EC70)&gt;0,COUNT(Q70:EC70),"")</f>
      </c>
      <c r="D70" s="94">
        <f>IF(COUNT(S70:EC70)&gt;0,COUNT(S70:EC70),"")</f>
      </c>
      <c r="E70" s="94">
        <f t="shared" si="6"/>
        <v>0</v>
      </c>
      <c r="F70" s="94">
        <f t="shared" si="7"/>
        <v>0</v>
      </c>
      <c r="G70" s="94">
        <f t="shared" si="4"/>
      </c>
      <c r="H70" s="94">
        <f>IF(AND(M70&gt;0,M70&lt;=STATS!$C$22),1,"")</f>
        <v>1</v>
      </c>
      <c r="J70" s="51">
        <v>69</v>
      </c>
      <c r="M70" s="15">
        <v>22</v>
      </c>
      <c r="N70" s="15" t="s">
        <v>258</v>
      </c>
      <c r="Q70" s="22"/>
      <c r="R70" s="22"/>
      <c r="S70" s="54"/>
    </row>
    <row r="71" spans="2:51" ht="12.75">
      <c r="B71" s="94">
        <f t="shared" si="5"/>
        <v>2</v>
      </c>
      <c r="C71" s="94">
        <f>IF(COUNT(Q71:EC71)&gt;0,COUNT(Q71:EC71),"")</f>
        <v>2</v>
      </c>
      <c r="D71" s="94">
        <f>IF(COUNT(S71:EC71)&gt;0,COUNT(S71:EC71),"")</f>
        <v>2</v>
      </c>
      <c r="E71" s="94">
        <f t="shared" si="6"/>
        <v>2</v>
      </c>
      <c r="F71" s="94">
        <f t="shared" si="7"/>
        <v>2</v>
      </c>
      <c r="G71" s="94">
        <f t="shared" si="4"/>
        <v>1</v>
      </c>
      <c r="H71" s="94">
        <f>IF(AND(M71&gt;0,M71&lt;=STATS!$C$22),1,"")</f>
        <v>1</v>
      </c>
      <c r="J71" s="51">
        <v>70</v>
      </c>
      <c r="M71" s="15">
        <v>1</v>
      </c>
      <c r="N71" s="15" t="s">
        <v>257</v>
      </c>
      <c r="Q71" s="22"/>
      <c r="R71" s="22"/>
      <c r="S71" s="54"/>
      <c r="AC71" s="15">
        <v>1</v>
      </c>
      <c r="AY71" s="15">
        <v>1</v>
      </c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</c>
      <c r="F72" s="94">
        <f t="shared" si="7"/>
      </c>
      <c r="G72" s="94">
        <f t="shared" si="4"/>
      </c>
      <c r="H72" s="94">
        <f>IF(AND(M72&gt;0,M72&lt;=STATS!$C$22),1,"")</f>
      </c>
      <c r="J72" s="51">
        <v>71</v>
      </c>
      <c r="M72" s="15">
        <v>32</v>
      </c>
      <c r="Q72" s="22"/>
      <c r="R72" s="22"/>
      <c r="S72" s="54"/>
    </row>
    <row r="73" spans="2:19" ht="12.75">
      <c r="B73" s="94">
        <f t="shared" si="5"/>
        <v>0</v>
      </c>
      <c r="C73" s="94">
        <f>IF(COUNT(Q73:EC73)&gt;0,COUNT(Q73:EC73),"")</f>
      </c>
      <c r="D73" s="94">
        <f>IF(COUNT(S73:EC73)&gt;0,COUNT(S73:EC73),"")</f>
      </c>
      <c r="E73" s="94">
        <f t="shared" si="6"/>
      </c>
      <c r="F73" s="94">
        <f t="shared" si="7"/>
      </c>
      <c r="G73" s="94">
        <f t="shared" si="4"/>
      </c>
      <c r="H73" s="94">
        <f>IF(AND(M73&gt;0,M73&lt;=STATS!$C$22),1,"")</f>
      </c>
      <c r="J73" s="51">
        <v>72</v>
      </c>
      <c r="M73" s="15">
        <v>46</v>
      </c>
      <c r="Q73" s="22"/>
      <c r="R73" s="22"/>
      <c r="S73" s="54"/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</c>
      <c r="F74" s="94">
        <f t="shared" si="7"/>
      </c>
      <c r="G74" s="94">
        <f t="shared" si="4"/>
      </c>
      <c r="H74" s="94">
        <f>IF(AND(M74&gt;0,M74&lt;=STATS!$C$22),1,"")</f>
      </c>
      <c r="J74" s="51">
        <v>73</v>
      </c>
      <c r="M74" s="15">
        <v>31</v>
      </c>
      <c r="Q74" s="22"/>
      <c r="R74" s="22"/>
      <c r="S74" s="54"/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  <v>0</v>
      </c>
      <c r="F75" s="94">
        <f t="shared" si="7"/>
        <v>0</v>
      </c>
      <c r="G75" s="94">
        <f t="shared" si="4"/>
      </c>
      <c r="H75" s="94">
        <f>IF(AND(M75&gt;0,M75&lt;=STATS!$C$22),1,"")</f>
        <v>1</v>
      </c>
      <c r="J75" s="51">
        <v>74</v>
      </c>
      <c r="M75" s="15">
        <v>10</v>
      </c>
      <c r="N75" s="15" t="s">
        <v>257</v>
      </c>
      <c r="Q75" s="22"/>
      <c r="R75" s="22"/>
      <c r="S75" s="54"/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  <v>0</v>
      </c>
      <c r="F76" s="94">
        <f t="shared" si="7"/>
        <v>0</v>
      </c>
      <c r="G76" s="94">
        <f t="shared" si="4"/>
      </c>
      <c r="H76" s="94">
        <f>IF(AND(M76&gt;0,M76&lt;=STATS!$C$22),1,"")</f>
        <v>1</v>
      </c>
      <c r="J76" s="51">
        <v>75</v>
      </c>
      <c r="M76" s="15">
        <v>6</v>
      </c>
      <c r="N76" s="15" t="s">
        <v>257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  <v>0</v>
      </c>
      <c r="F77" s="94">
        <f t="shared" si="7"/>
        <v>0</v>
      </c>
      <c r="G77" s="94">
        <f t="shared" si="4"/>
      </c>
      <c r="H77" s="94">
        <f>IF(AND(M77&gt;0,M77&lt;=STATS!$C$22),1,"")</f>
        <v>1</v>
      </c>
      <c r="J77" s="51">
        <v>76</v>
      </c>
      <c r="M77" s="15">
        <v>14</v>
      </c>
      <c r="N77" s="15" t="s">
        <v>258</v>
      </c>
      <c r="Q77" s="22"/>
      <c r="R77" s="22"/>
      <c r="S77" s="54"/>
    </row>
    <row r="78" spans="2:19" ht="12.75">
      <c r="B78" s="94">
        <f t="shared" si="5"/>
        <v>0</v>
      </c>
      <c r="C78" s="94">
        <f>IF(COUNT(Q78:EC78)&gt;0,COUNT(Q78:EC78),"")</f>
      </c>
      <c r="D78" s="94">
        <f>IF(COUNT(S78:EC78)&gt;0,COUNT(S78:EC78),"")</f>
      </c>
      <c r="E78" s="94">
        <f t="shared" si="6"/>
        <v>0</v>
      </c>
      <c r="F78" s="94">
        <f t="shared" si="7"/>
        <v>0</v>
      </c>
      <c r="G78" s="94">
        <f t="shared" si="4"/>
      </c>
      <c r="H78" s="94">
        <f>IF(AND(M78&gt;0,M78&lt;=STATS!$C$22),1,"")</f>
        <v>1</v>
      </c>
      <c r="J78" s="51">
        <v>77</v>
      </c>
      <c r="M78" s="15">
        <v>15</v>
      </c>
      <c r="N78" s="15" t="s">
        <v>257</v>
      </c>
      <c r="Q78" s="22"/>
      <c r="R78" s="22"/>
      <c r="S78" s="54"/>
    </row>
    <row r="79" spans="2:59" ht="12.75">
      <c r="B79" s="94">
        <f t="shared" si="5"/>
        <v>2</v>
      </c>
      <c r="C79" s="94">
        <f>IF(COUNT(Q79:EC79)&gt;0,COUNT(Q79:EC79),"")</f>
        <v>2</v>
      </c>
      <c r="D79" s="94">
        <f>IF(COUNT(S79:EC79)&gt;0,COUNT(S79:EC79),"")</f>
        <v>2</v>
      </c>
      <c r="E79" s="94">
        <f t="shared" si="6"/>
        <v>2</v>
      </c>
      <c r="F79" s="94">
        <f t="shared" si="7"/>
        <v>2</v>
      </c>
      <c r="G79" s="94">
        <f t="shared" si="4"/>
        <v>4</v>
      </c>
      <c r="H79" s="94">
        <f>IF(AND(M79&gt;0,M79&lt;=STATS!$C$22),1,"")</f>
        <v>1</v>
      </c>
      <c r="J79" s="51">
        <v>78</v>
      </c>
      <c r="M79" s="15">
        <v>4</v>
      </c>
      <c r="N79" s="15" t="s">
        <v>258</v>
      </c>
      <c r="Q79" s="22"/>
      <c r="R79" s="22"/>
      <c r="S79" s="54"/>
      <c r="AE79" s="15">
        <v>1</v>
      </c>
      <c r="BG79" s="15">
        <v>1</v>
      </c>
    </row>
    <row r="80" spans="2:19" ht="12.75">
      <c r="B80" s="94">
        <f t="shared" si="5"/>
        <v>0</v>
      </c>
      <c r="C80" s="94">
        <f>IF(COUNT(Q80:EC80)&gt;0,COUNT(Q80:EC80),"")</f>
      </c>
      <c r="D80" s="94">
        <f>IF(COUNT(S80:EC80)&gt;0,COUNT(S80:EC80),"")</f>
      </c>
      <c r="E80" s="94">
        <f t="shared" si="6"/>
        <v>0</v>
      </c>
      <c r="F80" s="94">
        <f t="shared" si="7"/>
        <v>0</v>
      </c>
      <c r="G80" s="94">
        <f t="shared" si="4"/>
      </c>
      <c r="H80" s="94">
        <f>IF(AND(M80&gt;0,M80&lt;=STATS!$C$22),1,"")</f>
        <v>1</v>
      </c>
      <c r="J80" s="51">
        <v>79</v>
      </c>
      <c r="M80" s="15">
        <v>8</v>
      </c>
      <c r="N80" s="15" t="s">
        <v>257</v>
      </c>
      <c r="Q80" s="22"/>
      <c r="R80" s="22"/>
      <c r="S80" s="54"/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  <v>0</v>
      </c>
      <c r="F81" s="94">
        <f t="shared" si="7"/>
        <v>0</v>
      </c>
      <c r="G81" s="94">
        <f t="shared" si="4"/>
      </c>
      <c r="H81" s="94">
        <f>IF(AND(M81&gt;0,M81&lt;=STATS!$C$22),1,"")</f>
        <v>1</v>
      </c>
      <c r="J81" s="51">
        <v>80</v>
      </c>
      <c r="M81" s="15">
        <v>22</v>
      </c>
      <c r="N81" s="15" t="s">
        <v>258</v>
      </c>
      <c r="Q81" s="22"/>
      <c r="R81" s="22"/>
      <c r="S81" s="54"/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  <v>0</v>
      </c>
      <c r="F82" s="94">
        <f t="shared" si="7"/>
        <v>0</v>
      </c>
      <c r="G82" s="94">
        <f t="shared" si="4"/>
      </c>
      <c r="H82" s="94">
        <f>IF(AND(M82&gt;0,M82&lt;=STATS!$C$22),1,"")</f>
        <v>1</v>
      </c>
      <c r="J82" s="51">
        <v>81</v>
      </c>
      <c r="M82" s="15">
        <v>14</v>
      </c>
      <c r="N82" s="15" t="s">
        <v>258</v>
      </c>
      <c r="Q82" s="22"/>
      <c r="R82" s="22"/>
      <c r="S82" s="54"/>
    </row>
    <row r="83" spans="2:97" ht="12.75">
      <c r="B83" s="94">
        <f t="shared" si="5"/>
        <v>2</v>
      </c>
      <c r="C83" s="94">
        <f>IF(COUNT(Q83:EC83)&gt;0,COUNT(Q83:EC83),"")</f>
        <v>2</v>
      </c>
      <c r="D83" s="94">
        <f>IF(COUNT(S83:EC83)&gt;0,COUNT(S83:EC83),"")</f>
        <v>2</v>
      </c>
      <c r="E83" s="94">
        <f t="shared" si="6"/>
        <v>2</v>
      </c>
      <c r="F83" s="94">
        <f t="shared" si="7"/>
        <v>2</v>
      </c>
      <c r="G83" s="94">
        <f t="shared" si="4"/>
        <v>3</v>
      </c>
      <c r="H83" s="94">
        <f>IF(AND(M83&gt;0,M83&lt;=STATS!$C$22),1,"")</f>
        <v>1</v>
      </c>
      <c r="J83" s="51">
        <v>82</v>
      </c>
      <c r="M83" s="15">
        <v>3</v>
      </c>
      <c r="N83" s="15" t="s">
        <v>258</v>
      </c>
      <c r="Q83" s="22"/>
      <c r="R83" s="22"/>
      <c r="S83" s="54"/>
      <c r="AY83" s="15">
        <v>1</v>
      </c>
      <c r="CS83" s="15">
        <v>1</v>
      </c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  <v>0</v>
      </c>
      <c r="F84" s="94">
        <f t="shared" si="7"/>
        <v>0</v>
      </c>
      <c r="G84" s="94">
        <f t="shared" si="4"/>
      </c>
      <c r="H84" s="94">
        <f>IF(AND(M84&gt;0,M84&lt;=STATS!$C$22),1,"")</f>
        <v>1</v>
      </c>
      <c r="J84" s="51">
        <v>83</v>
      </c>
      <c r="M84" s="15">
        <v>11</v>
      </c>
      <c r="N84" s="15" t="s">
        <v>257</v>
      </c>
      <c r="Q84" s="22"/>
      <c r="R84" s="22"/>
      <c r="S84" s="54"/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</c>
      <c r="F85" s="94">
        <f t="shared" si="7"/>
      </c>
      <c r="G85" s="94">
        <f t="shared" si="4"/>
      </c>
      <c r="H85" s="94">
        <f>IF(AND(M85&gt;0,M85&lt;=STATS!$C$22),1,"")</f>
      </c>
      <c r="J85" s="51">
        <v>84</v>
      </c>
      <c r="M85" s="15">
        <v>24</v>
      </c>
      <c r="N85" s="15" t="s">
        <v>258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M86" s="15">
        <v>34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M87" s="15">
        <v>37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  <v>0</v>
      </c>
      <c r="F88" s="94">
        <f t="shared" si="7"/>
        <v>0</v>
      </c>
      <c r="G88" s="94">
        <f t="shared" si="4"/>
      </c>
      <c r="H88" s="94">
        <f>IF(AND(M88&gt;0,M88&lt;=STATS!$C$22),1,"")</f>
        <v>1</v>
      </c>
      <c r="J88" s="51">
        <v>87</v>
      </c>
      <c r="M88" s="15">
        <v>21</v>
      </c>
      <c r="N88" s="15" t="s">
        <v>258</v>
      </c>
      <c r="Q88" s="22"/>
      <c r="R88" s="22"/>
      <c r="S88" s="54"/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</c>
      <c r="F89" s="94">
        <f t="shared" si="7"/>
      </c>
      <c r="G89" s="94">
        <f t="shared" si="4"/>
      </c>
      <c r="H89" s="94">
        <f>IF(AND(M89&gt;0,M89&lt;=STATS!$C$22),1,"")</f>
      </c>
      <c r="J89" s="51">
        <v>88</v>
      </c>
      <c r="M89" s="15">
        <v>28</v>
      </c>
      <c r="N89" s="15" t="s">
        <v>258</v>
      </c>
      <c r="Q89" s="22"/>
      <c r="R89" s="22"/>
      <c r="S89" s="54"/>
    </row>
    <row r="90" spans="2:19" ht="12.75">
      <c r="B90" s="94">
        <f t="shared" si="5"/>
        <v>0</v>
      </c>
      <c r="C90" s="94">
        <f>IF(COUNT(Q90:EC90)&gt;0,COUNT(Q90:EC90),"")</f>
      </c>
      <c r="D90" s="94">
        <f>IF(COUNT(S90:EC90)&gt;0,COUNT(S90:EC90),"")</f>
      </c>
      <c r="E90" s="94">
        <f t="shared" si="6"/>
      </c>
      <c r="F90" s="94">
        <f t="shared" si="7"/>
      </c>
      <c r="G90" s="94">
        <f aca="true" t="shared" si="8" ref="G90:G153">IF($B90&gt;=1,$M90,"")</f>
      </c>
      <c r="H90" s="94">
        <f>IF(AND(M90&gt;0,M90&lt;=STATS!$C$22),1,"")</f>
      </c>
      <c r="J90" s="51">
        <v>89</v>
      </c>
      <c r="M90" s="15">
        <v>25</v>
      </c>
      <c r="N90" s="15" t="s">
        <v>258</v>
      </c>
      <c r="Q90" s="22"/>
      <c r="R90" s="22"/>
      <c r="S90" s="54"/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  <v>0</v>
      </c>
      <c r="F91" s="94">
        <f t="shared" si="7"/>
        <v>0</v>
      </c>
      <c r="G91" s="94">
        <f t="shared" si="8"/>
      </c>
      <c r="H91" s="94">
        <f>IF(AND(M91&gt;0,M91&lt;=STATS!$C$22),1,"")</f>
        <v>1</v>
      </c>
      <c r="J91" s="51">
        <v>90</v>
      </c>
      <c r="M91" s="15">
        <v>10</v>
      </c>
      <c r="N91" s="15" t="s">
        <v>257</v>
      </c>
      <c r="Q91" s="22"/>
      <c r="R91" s="22"/>
      <c r="S91" s="54"/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  <v>0</v>
      </c>
      <c r="F92" s="94">
        <f t="shared" si="7"/>
        <v>0</v>
      </c>
      <c r="G92" s="94">
        <f t="shared" si="8"/>
      </c>
      <c r="H92" s="94">
        <f>IF(AND(M92&gt;0,M92&lt;=STATS!$C$22),1,"")</f>
        <v>1</v>
      </c>
      <c r="J92" s="51">
        <v>91</v>
      </c>
      <c r="M92" s="15">
        <v>13</v>
      </c>
      <c r="N92" s="15" t="s">
        <v>258</v>
      </c>
      <c r="Q92" s="22"/>
      <c r="R92" s="22"/>
      <c r="S92" s="54"/>
    </row>
    <row r="93" spans="2:19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  <v>0</v>
      </c>
      <c r="F93" s="94">
        <f t="shared" si="7"/>
        <v>0</v>
      </c>
      <c r="G93" s="94">
        <f t="shared" si="8"/>
      </c>
      <c r="H93" s="94">
        <f>IF(AND(M93&gt;0,M93&lt;=STATS!$C$22),1,"")</f>
        <v>1</v>
      </c>
      <c r="J93" s="51">
        <v>92</v>
      </c>
      <c r="M93" s="15">
        <v>17</v>
      </c>
      <c r="N93" s="15" t="s">
        <v>258</v>
      </c>
      <c r="Q93" s="22"/>
      <c r="R93" s="22"/>
      <c r="S93" s="54"/>
    </row>
    <row r="94" spans="2:19" ht="12.75">
      <c r="B94" s="94">
        <f t="shared" si="5"/>
        <v>0</v>
      </c>
      <c r="C94" s="94">
        <f>IF(COUNT(Q94:EC94)&gt;0,COUNT(Q94:EC94),"")</f>
      </c>
      <c r="D94" s="94">
        <f>IF(COUNT(S94:EC94)&gt;0,COUNT(S94:EC94),"")</f>
      </c>
      <c r="E94" s="94">
        <f t="shared" si="6"/>
        <v>0</v>
      </c>
      <c r="F94" s="94">
        <f t="shared" si="7"/>
        <v>0</v>
      </c>
      <c r="G94" s="94">
        <f t="shared" si="8"/>
      </c>
      <c r="H94" s="94">
        <f>IF(AND(M94&gt;0,M94&lt;=STATS!$C$22),1,"")</f>
        <v>1</v>
      </c>
      <c r="J94" s="51">
        <v>93</v>
      </c>
      <c r="M94" s="15">
        <v>15</v>
      </c>
      <c r="N94" s="15" t="s">
        <v>257</v>
      </c>
      <c r="Q94" s="22"/>
      <c r="R94" s="22"/>
      <c r="S94" s="54"/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  <v>0</v>
      </c>
      <c r="F95" s="94">
        <f t="shared" si="7"/>
        <v>0</v>
      </c>
      <c r="G95" s="94">
        <f t="shared" si="8"/>
      </c>
      <c r="H95" s="94">
        <f>IF(AND(M95&gt;0,M95&lt;=STATS!$C$22),1,"")</f>
        <v>1</v>
      </c>
      <c r="J95" s="51">
        <v>94</v>
      </c>
      <c r="M95" s="15">
        <v>9</v>
      </c>
      <c r="N95" s="15" t="s">
        <v>257</v>
      </c>
      <c r="Q95" s="22"/>
      <c r="R95" s="22"/>
      <c r="S95" s="54"/>
    </row>
    <row r="96" spans="2:19" ht="12.75">
      <c r="B96" s="94">
        <f t="shared" si="5"/>
        <v>0</v>
      </c>
      <c r="C96" s="94">
        <f>IF(COUNT(Q96:EC96)&gt;0,COUNT(Q96:EC96),"")</f>
      </c>
      <c r="D96" s="94">
        <f>IF(COUNT(S96:EC96)&gt;0,COUNT(S96:EC96),"")</f>
      </c>
      <c r="E96" s="94">
        <f t="shared" si="6"/>
        <v>0</v>
      </c>
      <c r="F96" s="94">
        <f t="shared" si="7"/>
        <v>0</v>
      </c>
      <c r="G96" s="94">
        <f t="shared" si="8"/>
      </c>
      <c r="H96" s="94">
        <f>IF(AND(M96&gt;0,M96&lt;=STATS!$C$22),1,"")</f>
        <v>1</v>
      </c>
      <c r="J96" s="51">
        <v>95</v>
      </c>
      <c r="M96" s="15">
        <v>23</v>
      </c>
      <c r="N96" s="15" t="s">
        <v>258</v>
      </c>
      <c r="Q96" s="22"/>
      <c r="R96" s="22"/>
      <c r="S96" s="54"/>
    </row>
    <row r="97" spans="2:19" ht="12.75">
      <c r="B97" s="94">
        <f t="shared" si="5"/>
        <v>0</v>
      </c>
      <c r="C97" s="94">
        <f>IF(COUNT(Q97:EC97)&gt;0,COUNT(Q97:EC97),"")</f>
      </c>
      <c r="D97" s="94">
        <f>IF(COUNT(S97:EC97)&gt;0,COUNT(S97:EC97),"")</f>
      </c>
      <c r="E97" s="94">
        <f t="shared" si="6"/>
        <v>0</v>
      </c>
      <c r="F97" s="94">
        <f t="shared" si="7"/>
        <v>0</v>
      </c>
      <c r="G97" s="94">
        <f t="shared" si="8"/>
      </c>
      <c r="H97" s="94">
        <f>IF(AND(M97&gt;0,M97&lt;=STATS!$C$22),1,"")</f>
        <v>1</v>
      </c>
      <c r="J97" s="51">
        <v>96</v>
      </c>
      <c r="M97" s="15">
        <v>21</v>
      </c>
      <c r="N97" s="15" t="s">
        <v>258</v>
      </c>
      <c r="Q97" s="22"/>
      <c r="R97" s="22"/>
      <c r="S97" s="54"/>
    </row>
    <row r="98" spans="2:46" ht="12.75">
      <c r="B98" s="94">
        <f t="shared" si="5"/>
        <v>2</v>
      </c>
      <c r="C98" s="94">
        <f>IF(COUNT(Q98:EC98)&gt;0,COUNT(Q98:EC98),"")</f>
        <v>2</v>
      </c>
      <c r="D98" s="94">
        <f>IF(COUNT(S98:EC98)&gt;0,COUNT(S98:EC98),"")</f>
        <v>2</v>
      </c>
      <c r="E98" s="94">
        <f t="shared" si="6"/>
        <v>2</v>
      </c>
      <c r="F98" s="94">
        <f t="shared" si="7"/>
        <v>2</v>
      </c>
      <c r="G98" s="94">
        <f t="shared" si="8"/>
        <v>18</v>
      </c>
      <c r="H98" s="94">
        <f>IF(AND(M98&gt;0,M98&lt;=STATS!$C$22),1,"")</f>
        <v>1</v>
      </c>
      <c r="J98" s="51">
        <v>97</v>
      </c>
      <c r="M98" s="15">
        <v>18</v>
      </c>
      <c r="N98" s="15" t="s">
        <v>258</v>
      </c>
      <c r="Q98" s="22"/>
      <c r="R98" s="22"/>
      <c r="S98" s="54"/>
      <c r="AE98" s="15">
        <v>1</v>
      </c>
      <c r="AT98" s="15">
        <v>1</v>
      </c>
    </row>
    <row r="99" spans="2:46" ht="12.75">
      <c r="B99" s="94">
        <f t="shared" si="5"/>
        <v>1</v>
      </c>
      <c r="C99" s="94">
        <f>IF(COUNT(Q99:EC99)&gt;0,COUNT(Q99:EC99),"")</f>
        <v>1</v>
      </c>
      <c r="D99" s="94">
        <f>IF(COUNT(S99:EC99)&gt;0,COUNT(S99:EC99),"")</f>
        <v>1</v>
      </c>
      <c r="E99" s="94">
        <f t="shared" si="6"/>
        <v>1</v>
      </c>
      <c r="F99" s="94">
        <f t="shared" si="7"/>
        <v>1</v>
      </c>
      <c r="G99" s="94">
        <f t="shared" si="8"/>
        <v>23</v>
      </c>
      <c r="H99" s="94">
        <f>IF(AND(M99&gt;0,M99&lt;=STATS!$C$22),1,"")</f>
        <v>1</v>
      </c>
      <c r="J99" s="51">
        <v>98</v>
      </c>
      <c r="M99" s="15">
        <v>23</v>
      </c>
      <c r="N99" s="15" t="s">
        <v>258</v>
      </c>
      <c r="Q99" s="22"/>
      <c r="R99" s="22"/>
      <c r="S99" s="54"/>
      <c r="AT99" s="15">
        <v>1</v>
      </c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  <v>0</v>
      </c>
      <c r="F100" s="94">
        <f t="shared" si="7"/>
        <v>0</v>
      </c>
      <c r="G100" s="94">
        <f t="shared" si="8"/>
      </c>
      <c r="H100" s="94">
        <f>IF(AND(M100&gt;0,M100&lt;=STATS!$C$22),1,"")</f>
        <v>1</v>
      </c>
      <c r="J100" s="51">
        <v>99</v>
      </c>
      <c r="M100" s="15">
        <v>17</v>
      </c>
      <c r="N100" s="15" t="s">
        <v>257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</c>
      <c r="F101" s="94">
        <f t="shared" si="7"/>
      </c>
      <c r="G101" s="94">
        <f t="shared" si="8"/>
      </c>
      <c r="H101" s="94">
        <f>IF(AND(M101&gt;0,M101&lt;=STATS!$C$22),1,"")</f>
      </c>
      <c r="J101" s="51">
        <v>100</v>
      </c>
      <c r="M101" s="15">
        <v>34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M102" s="15">
        <v>57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M103" s="15">
        <v>39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</c>
      <c r="F104" s="94">
        <f t="shared" si="7"/>
      </c>
      <c r="G104" s="94">
        <f t="shared" si="8"/>
      </c>
      <c r="H104" s="94">
        <f>IF(AND(M104&gt;0,M104&lt;=STATS!$C$22),1,"")</f>
      </c>
      <c r="J104" s="51">
        <v>103</v>
      </c>
      <c r="M104" s="15">
        <v>31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</c>
      <c r="F105" s="94">
        <f t="shared" si="7"/>
      </c>
      <c r="G105" s="94">
        <f t="shared" si="8"/>
      </c>
      <c r="H105" s="94">
        <f>IF(AND(M105&gt;0,M105&lt;=STATS!$C$22),1,"")</f>
      </c>
      <c r="J105" s="51">
        <v>104</v>
      </c>
      <c r="M105" s="15">
        <v>24</v>
      </c>
      <c r="N105" s="15" t="s">
        <v>257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M106" s="15">
        <v>24</v>
      </c>
      <c r="N106" s="15" t="s">
        <v>258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  <v>0</v>
      </c>
      <c r="F107" s="94">
        <f t="shared" si="7"/>
        <v>0</v>
      </c>
      <c r="G107" s="94">
        <f t="shared" si="8"/>
      </c>
      <c r="H107" s="94">
        <f>IF(AND(M107&gt;0,M107&lt;=STATS!$C$22),1,"")</f>
        <v>1</v>
      </c>
      <c r="J107" s="51">
        <v>106</v>
      </c>
      <c r="M107" s="15">
        <v>21</v>
      </c>
      <c r="N107" s="15" t="s">
        <v>258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  <v>0</v>
      </c>
      <c r="F108" s="94">
        <f t="shared" si="7"/>
        <v>0</v>
      </c>
      <c r="G108" s="94">
        <f t="shared" si="8"/>
      </c>
      <c r="H108" s="94">
        <f>IF(AND(M108&gt;0,M108&lt;=STATS!$C$22),1,"")</f>
        <v>1</v>
      </c>
      <c r="J108" s="51">
        <v>107</v>
      </c>
      <c r="M108" s="15">
        <v>14</v>
      </c>
      <c r="N108" s="15" t="s">
        <v>258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  <v>0</v>
      </c>
      <c r="F109" s="94">
        <f t="shared" si="7"/>
        <v>0</v>
      </c>
      <c r="G109" s="94">
        <f t="shared" si="8"/>
      </c>
      <c r="H109" s="94">
        <f>IF(AND(M109&gt;0,M109&lt;=STATS!$C$22),1,"")</f>
        <v>1</v>
      </c>
      <c r="J109" s="51">
        <v>108</v>
      </c>
      <c r="M109" s="15">
        <v>16</v>
      </c>
      <c r="N109" s="15" t="s">
        <v>258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  <v>0</v>
      </c>
      <c r="F110" s="94">
        <f t="shared" si="7"/>
        <v>0</v>
      </c>
      <c r="G110" s="94">
        <f t="shared" si="8"/>
      </c>
      <c r="H110" s="94">
        <f>IF(AND(M110&gt;0,M110&lt;=STATS!$C$22),1,"")</f>
        <v>1</v>
      </c>
      <c r="J110" s="51">
        <v>109</v>
      </c>
      <c r="M110" s="15">
        <v>1</v>
      </c>
      <c r="N110" s="15" t="s">
        <v>258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  <v>0</v>
      </c>
      <c r="F111" s="94">
        <f t="shared" si="7"/>
        <v>0</v>
      </c>
      <c r="G111" s="94">
        <f t="shared" si="8"/>
      </c>
      <c r="H111" s="94">
        <f>IF(AND(M111&gt;0,M111&lt;=STATS!$C$22),1,"")</f>
        <v>1</v>
      </c>
      <c r="J111" s="51">
        <v>110</v>
      </c>
      <c r="M111" s="15">
        <v>17</v>
      </c>
      <c r="N111" s="15" t="s">
        <v>258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  <v>0</v>
      </c>
      <c r="F112" s="94">
        <f t="shared" si="7"/>
        <v>0</v>
      </c>
      <c r="G112" s="94">
        <f t="shared" si="8"/>
      </c>
      <c r="H112" s="94">
        <f>IF(AND(M112&gt;0,M112&lt;=STATS!$C$22),1,"")</f>
        <v>1</v>
      </c>
      <c r="J112" s="51">
        <v>111</v>
      </c>
      <c r="M112" s="15">
        <v>19</v>
      </c>
      <c r="N112" s="15" t="s">
        <v>258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  <v>0</v>
      </c>
      <c r="F113" s="94">
        <f t="shared" si="7"/>
        <v>0</v>
      </c>
      <c r="G113" s="94">
        <f t="shared" si="8"/>
      </c>
      <c r="H113" s="94">
        <f>IF(AND(M113&gt;0,M113&lt;=STATS!$C$22),1,"")</f>
        <v>1</v>
      </c>
      <c r="J113" s="51">
        <v>112</v>
      </c>
      <c r="M113" s="15">
        <v>16</v>
      </c>
      <c r="N113" s="15" t="s">
        <v>258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M114" s="15">
        <v>24</v>
      </c>
      <c r="N114" s="15" t="s">
        <v>258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M115" s="15">
        <v>26</v>
      </c>
      <c r="N115" s="15" t="s">
        <v>258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M116" s="15">
        <v>32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M117" s="15">
        <v>34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M118" s="15">
        <v>37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</c>
      <c r="F119" s="94">
        <f t="shared" si="7"/>
      </c>
      <c r="G119" s="94">
        <f t="shared" si="8"/>
      </c>
      <c r="H119" s="94">
        <f>IF(AND(M119&gt;0,M119&lt;=STATS!$C$22),1,"")</f>
      </c>
      <c r="J119" s="51">
        <v>118</v>
      </c>
      <c r="M119" s="15">
        <v>32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M120" s="15">
        <v>44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M121" s="15">
        <v>35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M122" s="15">
        <v>30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M123" s="15">
        <v>24</v>
      </c>
      <c r="N123" s="15" t="s">
        <v>258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</c>
      <c r="F124" s="94">
        <f t="shared" si="7"/>
      </c>
      <c r="G124" s="94">
        <f t="shared" si="8"/>
      </c>
      <c r="H124" s="94">
        <f>IF(AND(M124&gt;0,M124&lt;=STATS!$C$22),1,"")</f>
      </c>
      <c r="J124" s="51">
        <v>123</v>
      </c>
      <c r="M124" s="15">
        <v>24</v>
      </c>
      <c r="N124" s="15" t="s">
        <v>258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  <v>0</v>
      </c>
      <c r="F125" s="94">
        <f t="shared" si="7"/>
        <v>0</v>
      </c>
      <c r="G125" s="94">
        <f t="shared" si="8"/>
      </c>
      <c r="H125" s="94">
        <f>IF(AND(M125&gt;0,M125&lt;=STATS!$C$22),1,"")</f>
        <v>1</v>
      </c>
      <c r="J125" s="51">
        <v>124</v>
      </c>
      <c r="M125" s="15">
        <v>13</v>
      </c>
      <c r="N125" s="15" t="s">
        <v>257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  <v>0</v>
      </c>
      <c r="F126" s="94">
        <f t="shared" si="7"/>
        <v>0</v>
      </c>
      <c r="G126" s="94">
        <f t="shared" si="8"/>
      </c>
      <c r="H126" s="94">
        <f>IF(AND(M126&gt;0,M126&lt;=STATS!$C$22),1,"")</f>
        <v>1</v>
      </c>
      <c r="J126" s="51">
        <v>125</v>
      </c>
      <c r="M126" s="15">
        <v>15</v>
      </c>
      <c r="N126" s="15" t="s">
        <v>258</v>
      </c>
      <c r="Q126" s="22"/>
      <c r="R126" s="22"/>
      <c r="S126" s="54"/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  <v>0</v>
      </c>
      <c r="F127" s="94">
        <f t="shared" si="7"/>
        <v>0</v>
      </c>
      <c r="G127" s="94">
        <f t="shared" si="8"/>
      </c>
      <c r="H127" s="94">
        <f>IF(AND(M127&gt;0,M127&lt;=STATS!$C$22),1,"")</f>
        <v>1</v>
      </c>
      <c r="J127" s="51">
        <v>126</v>
      </c>
      <c r="M127" s="15">
        <v>15</v>
      </c>
      <c r="N127" s="15" t="s">
        <v>257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  <v>0</v>
      </c>
      <c r="F128" s="94">
        <f t="shared" si="7"/>
        <v>0</v>
      </c>
      <c r="G128" s="94">
        <f t="shared" si="8"/>
      </c>
      <c r="H128" s="94">
        <f>IF(AND(M128&gt;0,M128&lt;=STATS!$C$22),1,"")</f>
        <v>1</v>
      </c>
      <c r="J128" s="51">
        <v>127</v>
      </c>
      <c r="M128" s="15">
        <v>13</v>
      </c>
      <c r="N128" s="15" t="s">
        <v>257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  <v>0</v>
      </c>
      <c r="F129" s="94">
        <f t="shared" si="7"/>
        <v>0</v>
      </c>
      <c r="G129" s="94">
        <f t="shared" si="8"/>
      </c>
      <c r="H129" s="94">
        <f>IF(AND(M129&gt;0,M129&lt;=STATS!$C$22),1,"")</f>
        <v>1</v>
      </c>
      <c r="J129" s="51">
        <v>128</v>
      </c>
      <c r="M129" s="15">
        <v>15</v>
      </c>
      <c r="N129" s="15" t="s">
        <v>257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  <v>0</v>
      </c>
      <c r="F130" s="94">
        <f aca="true" t="shared" si="11" ref="F130:F193">IF(H130=1,COUNT(T130:EA130),"")</f>
        <v>0</v>
      </c>
      <c r="G130" s="94">
        <f t="shared" si="8"/>
      </c>
      <c r="H130" s="94">
        <f>IF(AND(M130&gt;0,M130&lt;=STATS!$C$22),1,"")</f>
        <v>1</v>
      </c>
      <c r="J130" s="51">
        <v>129</v>
      </c>
      <c r="M130" s="15">
        <v>23</v>
      </c>
      <c r="N130" s="15" t="s">
        <v>257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  <v>0</v>
      </c>
      <c r="F131" s="94">
        <f t="shared" si="11"/>
        <v>0</v>
      </c>
      <c r="G131" s="94">
        <f t="shared" si="8"/>
      </c>
      <c r="H131" s="94">
        <f>IF(AND(M131&gt;0,M131&lt;=STATS!$C$22),1,"")</f>
        <v>1</v>
      </c>
      <c r="J131" s="51">
        <v>130</v>
      </c>
      <c r="M131" s="15">
        <v>9</v>
      </c>
      <c r="N131" s="15" t="s">
        <v>257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  <v>0</v>
      </c>
      <c r="F132" s="94">
        <f t="shared" si="11"/>
        <v>0</v>
      </c>
      <c r="G132" s="94">
        <f t="shared" si="8"/>
      </c>
      <c r="H132" s="94">
        <f>IF(AND(M132&gt;0,M132&lt;=STATS!$C$22),1,"")</f>
        <v>1</v>
      </c>
      <c r="J132" s="51">
        <v>131</v>
      </c>
      <c r="M132" s="15">
        <v>8</v>
      </c>
      <c r="N132" s="15" t="s">
        <v>258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  <v>0</v>
      </c>
      <c r="F133" s="94">
        <f t="shared" si="11"/>
        <v>0</v>
      </c>
      <c r="G133" s="94">
        <f t="shared" si="8"/>
      </c>
      <c r="H133" s="94">
        <f>IF(AND(M133&gt;0,M133&lt;=STATS!$C$22),1,"")</f>
        <v>1</v>
      </c>
      <c r="J133" s="51">
        <v>132</v>
      </c>
      <c r="M133" s="15">
        <v>7</v>
      </c>
      <c r="N133" s="15" t="s">
        <v>257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  <v>0</v>
      </c>
      <c r="F134" s="94">
        <f t="shared" si="11"/>
        <v>0</v>
      </c>
      <c r="G134" s="94">
        <f t="shared" si="8"/>
      </c>
      <c r="H134" s="94">
        <f>IF(AND(M134&gt;0,M134&lt;=STATS!$C$22),1,"")</f>
        <v>1</v>
      </c>
      <c r="J134" s="51">
        <v>133</v>
      </c>
      <c r="M134" s="15">
        <v>22</v>
      </c>
      <c r="N134" s="15" t="s">
        <v>258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M135" s="15">
        <v>26</v>
      </c>
      <c r="N135" s="15" t="s">
        <v>258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M136" s="15">
        <v>32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</c>
      <c r="F137" s="94">
        <f t="shared" si="11"/>
      </c>
      <c r="G137" s="94">
        <f t="shared" si="8"/>
      </c>
      <c r="H137" s="94">
        <f>IF(AND(M137&gt;0,M137&lt;=STATS!$C$22),1,"")</f>
      </c>
      <c r="J137" s="51">
        <v>136</v>
      </c>
      <c r="M137" s="15">
        <v>34</v>
      </c>
      <c r="Q137" s="22"/>
      <c r="R137" s="22"/>
      <c r="S137" s="54"/>
    </row>
    <row r="138" spans="2:19" ht="12.75">
      <c r="B138" s="94">
        <f t="shared" si="9"/>
        <v>0</v>
      </c>
      <c r="C138" s="94">
        <f>IF(COUNT(Q138:EC138)&gt;0,COUNT(Q138:EC138),"")</f>
      </c>
      <c r="D138" s="94">
        <f>IF(COUNT(S138:EC138)&gt;0,COUNT(S138:EC138),"")</f>
      </c>
      <c r="E138" s="94">
        <f t="shared" si="10"/>
      </c>
      <c r="F138" s="94">
        <f t="shared" si="11"/>
      </c>
      <c r="G138" s="94">
        <f t="shared" si="8"/>
      </c>
      <c r="H138" s="94">
        <f>IF(AND(M138&gt;0,M138&lt;=STATS!$C$22),1,"")</f>
      </c>
      <c r="J138" s="51">
        <v>137</v>
      </c>
      <c r="M138" s="15">
        <v>31</v>
      </c>
      <c r="Q138" s="22"/>
      <c r="R138" s="22"/>
      <c r="S138" s="54"/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  <v>0</v>
      </c>
      <c r="F139" s="94">
        <f t="shared" si="11"/>
        <v>0</v>
      </c>
      <c r="G139" s="94">
        <f t="shared" si="8"/>
      </c>
      <c r="H139" s="94">
        <f>IF(AND(M139&gt;0,M139&lt;=STATS!$C$22),1,"")</f>
        <v>1</v>
      </c>
      <c r="J139" s="51">
        <v>138</v>
      </c>
      <c r="M139" s="15">
        <v>22</v>
      </c>
      <c r="N139" s="15" t="s">
        <v>257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  <v>0</v>
      </c>
      <c r="F140" s="94">
        <f t="shared" si="11"/>
        <v>0</v>
      </c>
      <c r="G140" s="94">
        <f t="shared" si="8"/>
      </c>
      <c r="H140" s="94">
        <f>IF(AND(M140&gt;0,M140&lt;=STATS!$C$22),1,"")</f>
        <v>1</v>
      </c>
      <c r="J140" s="51">
        <v>139</v>
      </c>
      <c r="M140" s="15">
        <v>9</v>
      </c>
      <c r="N140" s="15" t="s">
        <v>257</v>
      </c>
      <c r="Q140" s="22"/>
      <c r="R140" s="22"/>
      <c r="S140" s="54"/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M141" s="15">
        <v>24</v>
      </c>
      <c r="N141" s="15" t="s">
        <v>258</v>
      </c>
      <c r="Q141" s="22"/>
      <c r="R141" s="22"/>
      <c r="S141" s="54"/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  <v>0</v>
      </c>
      <c r="F142" s="94">
        <f t="shared" si="11"/>
        <v>0</v>
      </c>
      <c r="G142" s="94">
        <f t="shared" si="8"/>
      </c>
      <c r="H142" s="94">
        <f>IF(AND(M142&gt;0,M142&lt;=STATS!$C$22),1,"")</f>
        <v>1</v>
      </c>
      <c r="J142" s="51">
        <v>141</v>
      </c>
      <c r="M142" s="15">
        <v>7</v>
      </c>
      <c r="N142" s="15" t="s">
        <v>257</v>
      </c>
      <c r="Q142" s="22"/>
      <c r="R142" s="22"/>
      <c r="S142" s="54"/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  <v>0</v>
      </c>
      <c r="F143" s="94">
        <f t="shared" si="11"/>
        <v>0</v>
      </c>
      <c r="G143" s="94">
        <f t="shared" si="8"/>
      </c>
      <c r="H143" s="94">
        <f>IF(AND(M143&gt;0,M143&lt;=STATS!$C$22),1,"")</f>
        <v>1</v>
      </c>
      <c r="J143" s="51">
        <v>142</v>
      </c>
      <c r="M143" s="15">
        <v>1</v>
      </c>
      <c r="N143" s="15" t="s">
        <v>257</v>
      </c>
      <c r="Q143" s="22"/>
      <c r="R143" s="22"/>
      <c r="S143" s="54"/>
    </row>
    <row r="144" spans="2:19" ht="12.75">
      <c r="B144" s="94">
        <f t="shared" si="9"/>
        <v>0</v>
      </c>
      <c r="C144" s="94">
        <f>IF(COUNT(Q144:EC144)&gt;0,COUNT(Q144:EC144),"")</f>
      </c>
      <c r="D144" s="94">
        <f>IF(COUNT(S144:EC144)&gt;0,COUNT(S144:EC144),"")</f>
      </c>
      <c r="E144" s="94">
        <f t="shared" si="10"/>
        <v>0</v>
      </c>
      <c r="F144" s="94">
        <f t="shared" si="11"/>
        <v>0</v>
      </c>
      <c r="G144" s="94">
        <f t="shared" si="8"/>
      </c>
      <c r="H144" s="94">
        <f>IF(AND(M144&gt;0,M144&lt;=STATS!$C$22),1,"")</f>
        <v>1</v>
      </c>
      <c r="J144" s="51">
        <v>143</v>
      </c>
      <c r="M144" s="15">
        <v>15</v>
      </c>
      <c r="N144" s="15" t="s">
        <v>258</v>
      </c>
      <c r="Q144" s="22"/>
      <c r="R144" s="22"/>
      <c r="S144" s="54"/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  <v>0</v>
      </c>
      <c r="F145" s="94">
        <f t="shared" si="11"/>
        <v>0</v>
      </c>
      <c r="G145" s="94">
        <f t="shared" si="8"/>
      </c>
      <c r="H145" s="94">
        <f>IF(AND(M145&gt;0,M145&lt;=STATS!$C$22),1,"")</f>
        <v>1</v>
      </c>
      <c r="J145" s="51">
        <v>144</v>
      </c>
      <c r="M145" s="15">
        <v>16</v>
      </c>
      <c r="N145" s="15" t="s">
        <v>258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  <v>0</v>
      </c>
      <c r="F146" s="94">
        <f t="shared" si="11"/>
        <v>0</v>
      </c>
      <c r="G146" s="94">
        <f t="shared" si="8"/>
      </c>
      <c r="H146" s="94">
        <f>IF(AND(M146&gt;0,M146&lt;=STATS!$C$22),1,"")</f>
        <v>1</v>
      </c>
      <c r="J146" s="51">
        <v>145</v>
      </c>
      <c r="M146" s="15">
        <v>2</v>
      </c>
      <c r="N146" s="15" t="s">
        <v>257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  <v>0</v>
      </c>
      <c r="F147" s="94">
        <f t="shared" si="11"/>
        <v>0</v>
      </c>
      <c r="G147" s="94">
        <f t="shared" si="8"/>
      </c>
      <c r="H147" s="94">
        <f>IF(AND(M147&gt;0,M147&lt;=STATS!$C$22),1,"")</f>
        <v>1</v>
      </c>
      <c r="J147" s="51">
        <v>146</v>
      </c>
      <c r="M147" s="15">
        <v>15</v>
      </c>
      <c r="N147" s="15" t="s">
        <v>258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M148" s="15">
        <v>24</v>
      </c>
      <c r="N148" s="15" t="s">
        <v>257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M149" s="15">
        <v>30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M150" s="15">
        <v>34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M151" s="15">
        <v>43</v>
      </c>
      <c r="Q151" s="22"/>
      <c r="R151" s="22"/>
      <c r="S151" s="54"/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</c>
      <c r="F152" s="94">
        <f t="shared" si="11"/>
      </c>
      <c r="G152" s="94">
        <f t="shared" si="8"/>
      </c>
      <c r="H152" s="94">
        <f>IF(AND(M152&gt;0,M152&lt;=STATS!$C$22),1,"")</f>
      </c>
      <c r="J152" s="51">
        <v>151</v>
      </c>
      <c r="M152" s="15">
        <v>43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M153" s="15">
        <v>39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  <v>0</v>
      </c>
      <c r="F154" s="94">
        <f t="shared" si="11"/>
        <v>0</v>
      </c>
      <c r="G154" s="94">
        <f aca="true" t="shared" si="12" ref="G154:G217">IF($B154&gt;=1,$M154,"")</f>
      </c>
      <c r="H154" s="94">
        <f>IF(AND(M154&gt;0,M154&lt;=STATS!$C$22),1,"")</f>
        <v>1</v>
      </c>
      <c r="J154" s="51">
        <v>153</v>
      </c>
      <c r="M154" s="15">
        <v>23</v>
      </c>
      <c r="N154" s="15" t="s">
        <v>258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  <v>0</v>
      </c>
      <c r="F155" s="94">
        <f t="shared" si="11"/>
        <v>0</v>
      </c>
      <c r="G155" s="94">
        <f t="shared" si="12"/>
      </c>
      <c r="H155" s="94">
        <f>IF(AND(M155&gt;0,M155&lt;=STATS!$C$22),1,"")</f>
        <v>1</v>
      </c>
      <c r="J155" s="51">
        <v>154</v>
      </c>
      <c r="M155" s="15">
        <v>0.5</v>
      </c>
      <c r="N155" s="15" t="s">
        <v>257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  <v>0</v>
      </c>
      <c r="F156" s="94">
        <f t="shared" si="11"/>
        <v>0</v>
      </c>
      <c r="G156" s="94">
        <f t="shared" si="12"/>
      </c>
      <c r="H156" s="94">
        <f>IF(AND(M156&gt;0,M156&lt;=STATS!$C$22),1,"")</f>
        <v>1</v>
      </c>
      <c r="J156" s="51">
        <v>155</v>
      </c>
      <c r="M156" s="15">
        <v>15</v>
      </c>
      <c r="N156" s="15" t="s">
        <v>258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  <v>0</v>
      </c>
      <c r="F157" s="94">
        <f t="shared" si="11"/>
        <v>0</v>
      </c>
      <c r="G157" s="94">
        <f t="shared" si="12"/>
      </c>
      <c r="H157" s="94">
        <f>IF(AND(M157&gt;0,M157&lt;=STATS!$C$22),1,"")</f>
        <v>1</v>
      </c>
      <c r="J157" s="51">
        <v>156</v>
      </c>
      <c r="M157" s="15">
        <v>12</v>
      </c>
      <c r="N157" s="15" t="s">
        <v>258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  <v>0</v>
      </c>
      <c r="F158" s="94">
        <f t="shared" si="11"/>
        <v>0</v>
      </c>
      <c r="G158" s="94">
        <f t="shared" si="12"/>
      </c>
      <c r="H158" s="94">
        <f>IF(AND(M158&gt;0,M158&lt;=STATS!$C$22),1,"")</f>
        <v>1</v>
      </c>
      <c r="J158" s="51">
        <v>157</v>
      </c>
      <c r="M158" s="15">
        <v>3</v>
      </c>
      <c r="N158" s="15" t="s">
        <v>257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  <v>0</v>
      </c>
      <c r="F159" s="94">
        <f t="shared" si="11"/>
        <v>0</v>
      </c>
      <c r="G159" s="94">
        <f t="shared" si="12"/>
      </c>
      <c r="H159" s="94">
        <f>IF(AND(M159&gt;0,M159&lt;=STATS!$C$22),1,"")</f>
        <v>1</v>
      </c>
      <c r="J159" s="51">
        <v>158</v>
      </c>
      <c r="M159" s="15">
        <v>23</v>
      </c>
      <c r="N159" s="15" t="s">
        <v>258</v>
      </c>
      <c r="Q159" s="22"/>
      <c r="R159" s="22"/>
      <c r="S159" s="54"/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  <v>0</v>
      </c>
      <c r="F160" s="94">
        <f t="shared" si="11"/>
        <v>0</v>
      </c>
      <c r="G160" s="94">
        <f t="shared" si="12"/>
      </c>
      <c r="H160" s="94">
        <f>IF(AND(M160&gt;0,M160&lt;=STATS!$C$22),1,"")</f>
        <v>1</v>
      </c>
      <c r="J160" s="51">
        <v>159</v>
      </c>
      <c r="M160" s="15">
        <v>20</v>
      </c>
      <c r="N160" s="15" t="s">
        <v>258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  <v>0</v>
      </c>
      <c r="F161" s="94">
        <f t="shared" si="11"/>
        <v>0</v>
      </c>
      <c r="G161" s="94">
        <f t="shared" si="12"/>
      </c>
      <c r="H161" s="94">
        <f>IF(AND(M161&gt;0,M161&lt;=STATS!$C$22),1,"")</f>
        <v>1</v>
      </c>
      <c r="J161" s="51">
        <v>160</v>
      </c>
      <c r="M161" s="15">
        <v>3</v>
      </c>
      <c r="N161" s="15" t="s">
        <v>257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  <v>0</v>
      </c>
      <c r="F162" s="94">
        <f t="shared" si="11"/>
        <v>0</v>
      </c>
      <c r="G162" s="94">
        <f t="shared" si="12"/>
      </c>
      <c r="H162" s="94">
        <f>IF(AND(M162&gt;0,M162&lt;=STATS!$C$22),1,"")</f>
        <v>1</v>
      </c>
      <c r="J162" s="51">
        <v>161</v>
      </c>
      <c r="M162" s="15">
        <v>5</v>
      </c>
      <c r="N162" s="15" t="s">
        <v>258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  <v>0</v>
      </c>
      <c r="F163" s="94">
        <f t="shared" si="11"/>
        <v>0</v>
      </c>
      <c r="G163" s="94">
        <f t="shared" si="12"/>
      </c>
      <c r="H163" s="94">
        <f>IF(AND(M163&gt;0,M163&lt;=STATS!$C$22),1,"")</f>
        <v>1</v>
      </c>
      <c r="J163" s="51">
        <v>162</v>
      </c>
      <c r="M163" s="15">
        <v>10</v>
      </c>
      <c r="N163" s="15" t="s">
        <v>258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  <v>0</v>
      </c>
      <c r="F164" s="94">
        <f t="shared" si="11"/>
        <v>0</v>
      </c>
      <c r="G164" s="94">
        <f t="shared" si="12"/>
      </c>
      <c r="H164" s="94">
        <f>IF(AND(M164&gt;0,M164&lt;=STATS!$C$22),1,"")</f>
        <v>1</v>
      </c>
      <c r="J164" s="51">
        <v>163</v>
      </c>
      <c r="M164" s="15">
        <v>1</v>
      </c>
      <c r="N164" s="15" t="s">
        <v>257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  <v>0</v>
      </c>
      <c r="F165" s="94">
        <f t="shared" si="11"/>
        <v>0</v>
      </c>
      <c r="G165" s="94">
        <f t="shared" si="12"/>
      </c>
      <c r="H165" s="94">
        <f>IF(AND(M165&gt;0,M165&lt;=STATS!$C$22),1,"")</f>
        <v>1</v>
      </c>
      <c r="J165" s="51">
        <v>164</v>
      </c>
      <c r="M165" s="15">
        <v>17</v>
      </c>
      <c r="N165" s="15" t="s">
        <v>258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  <v>0</v>
      </c>
      <c r="F166" s="94">
        <f t="shared" si="11"/>
        <v>0</v>
      </c>
      <c r="G166" s="94">
        <f t="shared" si="12"/>
      </c>
      <c r="H166" s="94">
        <f>IF(AND(M166&gt;0,M166&lt;=STATS!$C$22),1,"")</f>
        <v>1</v>
      </c>
      <c r="J166" s="51">
        <v>165</v>
      </c>
      <c r="M166" s="15">
        <v>10</v>
      </c>
      <c r="N166" s="15" t="s">
        <v>258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M167" s="15">
        <v>24</v>
      </c>
      <c r="N167" s="15" t="s">
        <v>258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M168" s="15">
        <v>34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M169" s="15">
        <v>38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M170" s="15">
        <v>46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M171" s="15">
        <v>54</v>
      </c>
      <c r="Q171" s="22"/>
      <c r="R171" s="22"/>
      <c r="S171" s="54"/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M172" s="15">
        <v>53</v>
      </c>
      <c r="Q172" s="22"/>
      <c r="R172" s="22"/>
      <c r="S172" s="54"/>
    </row>
    <row r="173" spans="2:19" ht="12.75">
      <c r="B173" s="94">
        <f t="shared" si="9"/>
        <v>0</v>
      </c>
      <c r="C173" s="94">
        <f>IF(COUNT(Q173:EC173)&gt;0,COUNT(Q173:EC173),"")</f>
      </c>
      <c r="D173" s="94">
        <f>IF(COUNT(S173:EC173)&gt;0,COUNT(S173:EC173),"")</f>
      </c>
      <c r="E173" s="94">
        <f t="shared" si="10"/>
      </c>
      <c r="F173" s="94">
        <f t="shared" si="11"/>
      </c>
      <c r="G173" s="94">
        <f t="shared" si="12"/>
      </c>
      <c r="H173" s="94">
        <f>IF(AND(M173&gt;0,M173&lt;=STATS!$C$22),1,"")</f>
      </c>
      <c r="J173" s="51">
        <v>172</v>
      </c>
      <c r="M173" s="15">
        <v>47</v>
      </c>
      <c r="Q173" s="22"/>
      <c r="R173" s="22"/>
      <c r="S173" s="54"/>
    </row>
    <row r="174" spans="2:19" ht="12.75">
      <c r="B174" s="94">
        <f t="shared" si="9"/>
        <v>0</v>
      </c>
      <c r="C174" s="94">
        <f>IF(COUNT(Q174:EC174)&gt;0,COUNT(Q174:EC174),"")</f>
      </c>
      <c r="D174" s="94">
        <f>IF(COUNT(S174:EC174)&gt;0,COUNT(S174:EC174),"")</f>
      </c>
      <c r="E174" s="94">
        <f t="shared" si="10"/>
      </c>
      <c r="F174" s="94">
        <f t="shared" si="11"/>
      </c>
      <c r="G174" s="94">
        <f t="shared" si="12"/>
      </c>
      <c r="H174" s="94">
        <f>IF(AND(M174&gt;0,M174&lt;=STATS!$C$22),1,"")</f>
      </c>
      <c r="J174" s="51">
        <v>173</v>
      </c>
      <c r="M174" s="15">
        <v>40</v>
      </c>
      <c r="Q174" s="22"/>
      <c r="R174" s="22"/>
      <c r="S174" s="54"/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</c>
      <c r="F175" s="94">
        <f t="shared" si="11"/>
      </c>
      <c r="G175" s="94">
        <f t="shared" si="12"/>
      </c>
      <c r="H175" s="94">
        <f>IF(AND(M175&gt;0,M175&lt;=STATS!$C$22),1,"")</f>
      </c>
      <c r="J175" s="51">
        <v>174</v>
      </c>
      <c r="M175" s="15">
        <v>32</v>
      </c>
      <c r="Q175" s="22"/>
      <c r="R175" s="22"/>
      <c r="S175" s="54"/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</c>
      <c r="F176" s="94">
        <f t="shared" si="11"/>
      </c>
      <c r="G176" s="94">
        <f t="shared" si="12"/>
      </c>
      <c r="H176" s="94">
        <f>IF(AND(M176&gt;0,M176&lt;=STATS!$C$22),1,"")</f>
      </c>
      <c r="J176" s="51">
        <v>175</v>
      </c>
      <c r="M176" s="15">
        <v>29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  <v>0</v>
      </c>
      <c r="F177" s="94">
        <f t="shared" si="11"/>
        <v>0</v>
      </c>
      <c r="G177" s="94">
        <f t="shared" si="12"/>
      </c>
      <c r="H177" s="94">
        <f>IF(AND(M177&gt;0,M177&lt;=STATS!$C$22),1,"")</f>
        <v>1</v>
      </c>
      <c r="J177" s="51">
        <v>176</v>
      </c>
      <c r="M177" s="15">
        <v>10</v>
      </c>
      <c r="N177" s="15" t="s">
        <v>257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  <v>0</v>
      </c>
      <c r="F178" s="94">
        <f t="shared" si="11"/>
        <v>0</v>
      </c>
      <c r="G178" s="94">
        <f t="shared" si="12"/>
      </c>
      <c r="H178" s="94">
        <f>IF(AND(M178&gt;0,M178&lt;=STATS!$C$22),1,"")</f>
        <v>1</v>
      </c>
      <c r="J178" s="51">
        <v>177</v>
      </c>
      <c r="M178" s="15">
        <v>12</v>
      </c>
      <c r="N178" s="15" t="s">
        <v>257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  <v>0</v>
      </c>
      <c r="F179" s="94">
        <f t="shared" si="11"/>
        <v>0</v>
      </c>
      <c r="G179" s="94">
        <f t="shared" si="12"/>
      </c>
      <c r="H179" s="94">
        <f>IF(AND(M179&gt;0,M179&lt;=STATS!$C$22),1,"")</f>
        <v>1</v>
      </c>
      <c r="J179" s="51">
        <v>178</v>
      </c>
      <c r="M179" s="15">
        <v>16</v>
      </c>
      <c r="N179" s="15" t="s">
        <v>258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  <v>0</v>
      </c>
      <c r="F180" s="94">
        <f t="shared" si="11"/>
        <v>0</v>
      </c>
      <c r="G180" s="94">
        <f t="shared" si="12"/>
      </c>
      <c r="H180" s="94">
        <f>IF(AND(M180&gt;0,M180&lt;=STATS!$C$22),1,"")</f>
        <v>1</v>
      </c>
      <c r="J180" s="51">
        <v>179</v>
      </c>
      <c r="M180" s="15">
        <v>14</v>
      </c>
      <c r="N180" s="15" t="s">
        <v>258</v>
      </c>
      <c r="Q180" s="22"/>
      <c r="R180" s="22"/>
      <c r="S180" s="54"/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  <v>0</v>
      </c>
      <c r="F181" s="94">
        <f t="shared" si="11"/>
        <v>0</v>
      </c>
      <c r="G181" s="94">
        <f t="shared" si="12"/>
      </c>
      <c r="H181" s="94">
        <f>IF(AND(M181&gt;0,M181&lt;=STATS!$C$22),1,"")</f>
        <v>1</v>
      </c>
      <c r="J181" s="51">
        <v>180</v>
      </c>
      <c r="M181" s="15">
        <v>4</v>
      </c>
      <c r="N181" s="15" t="s">
        <v>257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  <v>0</v>
      </c>
      <c r="F182" s="94">
        <f t="shared" si="11"/>
        <v>0</v>
      </c>
      <c r="G182" s="94">
        <f t="shared" si="12"/>
      </c>
      <c r="H182" s="94">
        <f>IF(AND(M182&gt;0,M182&lt;=STATS!$C$22),1,"")</f>
        <v>1</v>
      </c>
      <c r="J182" s="51">
        <v>181</v>
      </c>
      <c r="M182" s="15">
        <v>3</v>
      </c>
      <c r="N182" s="15" t="s">
        <v>257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  <v>0</v>
      </c>
      <c r="F183" s="94">
        <f t="shared" si="11"/>
        <v>0</v>
      </c>
      <c r="G183" s="94">
        <f t="shared" si="12"/>
      </c>
      <c r="H183" s="94">
        <f>IF(AND(M183&gt;0,M183&lt;=STATS!$C$22),1,"")</f>
        <v>1</v>
      </c>
      <c r="J183" s="51">
        <v>182</v>
      </c>
      <c r="M183" s="15">
        <v>6</v>
      </c>
      <c r="N183" s="15" t="s">
        <v>257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  <v>0</v>
      </c>
      <c r="F184" s="94">
        <f t="shared" si="11"/>
        <v>0</v>
      </c>
      <c r="G184" s="94">
        <f t="shared" si="12"/>
      </c>
      <c r="H184" s="94">
        <f>IF(AND(M184&gt;0,M184&lt;=STATS!$C$22),1,"")</f>
        <v>1</v>
      </c>
      <c r="J184" s="51">
        <v>183</v>
      </c>
      <c r="M184" s="15">
        <v>21</v>
      </c>
      <c r="N184" s="15" t="s">
        <v>257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  <v>0</v>
      </c>
      <c r="F185" s="94">
        <f t="shared" si="11"/>
        <v>0</v>
      </c>
      <c r="G185" s="94">
        <f t="shared" si="12"/>
      </c>
      <c r="H185" s="94">
        <f>IF(AND(M185&gt;0,M185&lt;=STATS!$C$22),1,"")</f>
        <v>1</v>
      </c>
      <c r="J185" s="51">
        <v>184</v>
      </c>
      <c r="M185" s="15">
        <v>20</v>
      </c>
      <c r="N185" s="15" t="s">
        <v>258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M186" s="15">
        <v>32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M187" s="15">
        <v>32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</c>
      <c r="F188" s="94">
        <f t="shared" si="11"/>
      </c>
      <c r="G188" s="94">
        <f t="shared" si="12"/>
      </c>
      <c r="H188" s="94">
        <f>IF(AND(M188&gt;0,M188&lt;=STATS!$C$22),1,"")</f>
      </c>
      <c r="J188" s="51">
        <v>187</v>
      </c>
      <c r="M188" s="15">
        <v>27</v>
      </c>
      <c r="N188" s="15" t="s">
        <v>257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  <v>0</v>
      </c>
      <c r="F189" s="94">
        <f t="shared" si="11"/>
        <v>0</v>
      </c>
      <c r="G189" s="94">
        <f t="shared" si="12"/>
      </c>
      <c r="H189" s="94">
        <f>IF(AND(M189&gt;0,M189&lt;=STATS!$C$22),1,"")</f>
        <v>1</v>
      </c>
      <c r="J189" s="51">
        <v>188</v>
      </c>
      <c r="M189" s="15">
        <v>4</v>
      </c>
      <c r="N189" s="15" t="s">
        <v>257</v>
      </c>
      <c r="Q189" s="22"/>
      <c r="R189" s="22"/>
      <c r="S189" s="54"/>
    </row>
    <row r="190" spans="2:65" ht="12.75">
      <c r="B190" s="94">
        <f t="shared" si="9"/>
        <v>1</v>
      </c>
      <c r="C190" s="94">
        <f>IF(COUNT(Q190:EC190)&gt;0,COUNT(Q190:EC190),"")</f>
        <v>1</v>
      </c>
      <c r="D190" s="94">
        <f>IF(COUNT(S190:EC190)&gt;0,COUNT(S190:EC190),"")</f>
        <v>1</v>
      </c>
      <c r="E190" s="94">
        <f t="shared" si="10"/>
        <v>1</v>
      </c>
      <c r="F190" s="94">
        <f t="shared" si="11"/>
        <v>1</v>
      </c>
      <c r="G190" s="94">
        <f t="shared" si="12"/>
        <v>6</v>
      </c>
      <c r="H190" s="94">
        <f>IF(AND(M190&gt;0,M190&lt;=STATS!$C$22),1,"")</f>
        <v>1</v>
      </c>
      <c r="J190" s="51">
        <v>189</v>
      </c>
      <c r="M190" s="15">
        <v>6</v>
      </c>
      <c r="N190" s="15" t="s">
        <v>258</v>
      </c>
      <c r="Q190" s="22"/>
      <c r="R190" s="22"/>
      <c r="S190" s="54"/>
      <c r="BM190" s="15">
        <v>1</v>
      </c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  <v>0</v>
      </c>
      <c r="F191" s="94">
        <f t="shared" si="11"/>
        <v>0</v>
      </c>
      <c r="G191" s="94">
        <f t="shared" si="12"/>
      </c>
      <c r="H191" s="94">
        <f>IF(AND(M191&gt;0,M191&lt;=STATS!$C$22),1,"")</f>
        <v>1</v>
      </c>
      <c r="J191" s="51">
        <v>190</v>
      </c>
      <c r="M191" s="15">
        <v>9</v>
      </c>
      <c r="N191" s="15" t="s">
        <v>257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M192" s="15">
        <v>33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M193" s="15">
        <v>48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M194" s="15">
        <v>50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M195" s="15">
        <v>52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M196" s="15">
        <v>46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M197" s="15">
        <v>43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M198" s="15">
        <v>39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M199" s="15">
        <v>37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M200" s="15">
        <v>32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  <v>0</v>
      </c>
      <c r="F201" s="94">
        <f t="shared" si="15"/>
        <v>0</v>
      </c>
      <c r="G201" s="94">
        <f t="shared" si="12"/>
      </c>
      <c r="H201" s="94">
        <f>IF(AND(M201&gt;0,M201&lt;=STATS!$C$22),1,"")</f>
        <v>1</v>
      </c>
      <c r="J201" s="51">
        <v>200</v>
      </c>
      <c r="M201" s="15">
        <v>5</v>
      </c>
      <c r="N201" s="15" t="s">
        <v>257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  <v>0</v>
      </c>
      <c r="F202" s="94">
        <f t="shared" si="15"/>
        <v>0</v>
      </c>
      <c r="G202" s="94">
        <f t="shared" si="12"/>
      </c>
      <c r="H202" s="94">
        <f>IF(AND(M202&gt;0,M202&lt;=STATS!$C$22),1,"")</f>
        <v>1</v>
      </c>
      <c r="J202" s="51">
        <v>201</v>
      </c>
      <c r="M202" s="15">
        <v>14</v>
      </c>
      <c r="N202" s="15" t="s">
        <v>258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  <v>0</v>
      </c>
      <c r="F203" s="94">
        <f t="shared" si="15"/>
        <v>0</v>
      </c>
      <c r="G203" s="94">
        <f t="shared" si="12"/>
      </c>
      <c r="H203" s="94">
        <f>IF(AND(M203&gt;0,M203&lt;=STATS!$C$22),1,"")</f>
        <v>1</v>
      </c>
      <c r="J203" s="51">
        <v>202</v>
      </c>
      <c r="M203" s="15">
        <v>13</v>
      </c>
      <c r="N203" s="15" t="s">
        <v>258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  <v>0</v>
      </c>
      <c r="F204" s="94">
        <f t="shared" si="15"/>
        <v>0</v>
      </c>
      <c r="G204" s="94">
        <f t="shared" si="12"/>
      </c>
      <c r="H204" s="94">
        <f>IF(AND(M204&gt;0,M204&lt;=STATS!$C$22),1,"")</f>
        <v>1</v>
      </c>
      <c r="J204" s="51">
        <v>203</v>
      </c>
      <c r="M204" s="15">
        <v>11</v>
      </c>
      <c r="N204" s="15" t="s">
        <v>257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  <v>0</v>
      </c>
      <c r="F205" s="94">
        <f t="shared" si="15"/>
        <v>0</v>
      </c>
      <c r="G205" s="94">
        <f t="shared" si="12"/>
      </c>
      <c r="H205" s="94">
        <f>IF(AND(M205&gt;0,M205&lt;=STATS!$C$22),1,"")</f>
        <v>1</v>
      </c>
      <c r="J205" s="51">
        <v>204</v>
      </c>
      <c r="M205" s="15">
        <v>22</v>
      </c>
      <c r="N205" s="15" t="s">
        <v>257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M206" s="15">
        <v>27</v>
      </c>
      <c r="N206" s="15" t="s">
        <v>258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</c>
      <c r="F207" s="94">
        <f t="shared" si="15"/>
      </c>
      <c r="G207" s="94">
        <f t="shared" si="12"/>
      </c>
      <c r="H207" s="94">
        <f>IF(AND(M207&gt;0,M207&lt;=STATS!$C$22),1,"")</f>
      </c>
      <c r="J207" s="51">
        <v>206</v>
      </c>
      <c r="M207" s="15">
        <v>28</v>
      </c>
      <c r="N207" s="15" t="s">
        <v>258</v>
      </c>
      <c r="Q207" s="22"/>
      <c r="R207" s="22"/>
      <c r="S207" s="54"/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</c>
      <c r="F208" s="94">
        <f t="shared" si="15"/>
      </c>
      <c r="G208" s="94">
        <f t="shared" si="12"/>
      </c>
      <c r="H208" s="94">
        <f>IF(AND(M208&gt;0,M208&lt;=STATS!$C$22),1,"")</f>
      </c>
      <c r="J208" s="51">
        <v>207</v>
      </c>
      <c r="M208" s="15">
        <v>28</v>
      </c>
      <c r="N208" s="15" t="s">
        <v>258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</c>
      <c r="F209" s="94">
        <f t="shared" si="15"/>
      </c>
      <c r="G209" s="94">
        <f t="shared" si="12"/>
      </c>
      <c r="H209" s="94">
        <f>IF(AND(M209&gt;0,M209&lt;=STATS!$C$22),1,"")</f>
      </c>
      <c r="J209" s="51">
        <v>208</v>
      </c>
      <c r="M209" s="15">
        <v>30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M210" s="15">
        <v>33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M211" s="15">
        <v>34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M212" s="15">
        <v>35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M213" s="15">
        <v>30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  <v>0</v>
      </c>
      <c r="F214" s="94">
        <f t="shared" si="15"/>
        <v>0</v>
      </c>
      <c r="G214" s="94">
        <f t="shared" si="12"/>
      </c>
      <c r="H214" s="94">
        <f>IF(AND(M214&gt;0,M214&lt;=STATS!$C$22),1,"")</f>
        <v>1</v>
      </c>
      <c r="J214" s="51">
        <v>213</v>
      </c>
      <c r="M214" s="15">
        <v>10</v>
      </c>
      <c r="N214" s="15" t="s">
        <v>257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  <v>0</v>
      </c>
      <c r="F215" s="94">
        <f t="shared" si="15"/>
        <v>0</v>
      </c>
      <c r="G215" s="94">
        <f t="shared" si="12"/>
      </c>
      <c r="H215" s="94">
        <f>IF(AND(M215&gt;0,M215&lt;=STATS!$C$22),1,"")</f>
        <v>1</v>
      </c>
      <c r="J215" s="51">
        <v>214</v>
      </c>
      <c r="M215" s="15">
        <v>21</v>
      </c>
      <c r="N215" s="15" t="s">
        <v>258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  <v>0</v>
      </c>
      <c r="F216" s="94">
        <f t="shared" si="15"/>
        <v>0</v>
      </c>
      <c r="G216" s="94">
        <f t="shared" si="12"/>
      </c>
      <c r="H216" s="94">
        <f>IF(AND(M216&gt;0,M216&lt;=STATS!$C$22),1,"")</f>
        <v>1</v>
      </c>
      <c r="J216" s="51">
        <v>215</v>
      </c>
      <c r="M216" s="15">
        <v>20</v>
      </c>
      <c r="N216" s="15" t="s">
        <v>258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  <v>0</v>
      </c>
      <c r="F217" s="94">
        <f t="shared" si="15"/>
        <v>0</v>
      </c>
      <c r="G217" s="94">
        <f t="shared" si="12"/>
      </c>
      <c r="H217" s="94">
        <f>IF(AND(M217&gt;0,M217&lt;=STATS!$C$22),1,"")</f>
        <v>1</v>
      </c>
      <c r="J217" s="51">
        <v>216</v>
      </c>
      <c r="M217" s="15">
        <v>10</v>
      </c>
      <c r="N217" s="15" t="s">
        <v>258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  <v>0</v>
      </c>
      <c r="F218" s="94">
        <f t="shared" si="15"/>
        <v>0</v>
      </c>
      <c r="G218" s="94">
        <f aca="true" t="shared" si="16" ref="G218:G281">IF($B218&gt;=1,$M218,"")</f>
      </c>
      <c r="H218" s="94">
        <f>IF(AND(M218&gt;0,M218&lt;=STATS!$C$22),1,"")</f>
        <v>1</v>
      </c>
      <c r="J218" s="51">
        <v>217</v>
      </c>
      <c r="M218" s="15">
        <v>10</v>
      </c>
      <c r="N218" s="15" t="s">
        <v>258</v>
      </c>
      <c r="Q218" s="22"/>
      <c r="R218" s="22"/>
      <c r="S218" s="54"/>
    </row>
    <row r="219" spans="2:59" ht="12.75">
      <c r="B219" s="94">
        <f t="shared" si="13"/>
        <v>1</v>
      </c>
      <c r="C219" s="94">
        <f>IF(COUNT(Q219:EC219)&gt;0,COUNT(Q219:EC219),"")</f>
        <v>1</v>
      </c>
      <c r="D219" s="94">
        <f>IF(COUNT(S219:EC219)&gt;0,COUNT(S219:EC219),"")</f>
        <v>1</v>
      </c>
      <c r="E219" s="94">
        <f t="shared" si="14"/>
        <v>1</v>
      </c>
      <c r="F219" s="94">
        <f t="shared" si="15"/>
        <v>1</v>
      </c>
      <c r="G219" s="94">
        <f t="shared" si="16"/>
        <v>3</v>
      </c>
      <c r="H219" s="94">
        <f>IF(AND(M219&gt;0,M219&lt;=STATS!$C$22),1,"")</f>
        <v>1</v>
      </c>
      <c r="J219" s="51">
        <v>218</v>
      </c>
      <c r="M219" s="15">
        <v>3</v>
      </c>
      <c r="N219" s="15" t="s">
        <v>258</v>
      </c>
      <c r="Q219" s="22"/>
      <c r="R219" s="22"/>
      <c r="S219" s="54"/>
      <c r="BG219" s="15">
        <v>1</v>
      </c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  <v>0</v>
      </c>
      <c r="F220" s="94">
        <f t="shared" si="15"/>
        <v>0</v>
      </c>
      <c r="G220" s="94">
        <f t="shared" si="16"/>
      </c>
      <c r="H220" s="94">
        <f>IF(AND(M220&gt;0,M220&lt;=STATS!$C$22),1,"")</f>
        <v>1</v>
      </c>
      <c r="J220" s="51">
        <v>219</v>
      </c>
      <c r="M220" s="15">
        <v>10</v>
      </c>
      <c r="N220" s="15" t="s">
        <v>258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  <v>0</v>
      </c>
      <c r="F221" s="94">
        <f t="shared" si="15"/>
        <v>0</v>
      </c>
      <c r="G221" s="94">
        <f t="shared" si="16"/>
      </c>
      <c r="H221" s="94">
        <f>IF(AND(M221&gt;0,M221&lt;=STATS!$C$22),1,"")</f>
        <v>1</v>
      </c>
      <c r="J221" s="51">
        <v>220</v>
      </c>
      <c r="M221" s="15">
        <v>10</v>
      </c>
      <c r="N221" s="15" t="s">
        <v>257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  <v>0</v>
      </c>
      <c r="F222" s="94">
        <f t="shared" si="15"/>
        <v>0</v>
      </c>
      <c r="G222" s="94">
        <f t="shared" si="16"/>
      </c>
      <c r="H222" s="94">
        <f>IF(AND(M222&gt;0,M222&lt;=STATS!$C$22),1,"")</f>
        <v>1</v>
      </c>
      <c r="J222" s="51">
        <v>221</v>
      </c>
      <c r="M222" s="15">
        <v>8</v>
      </c>
      <c r="N222" s="15" t="s">
        <v>257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M223" s="15">
        <v>24</v>
      </c>
      <c r="N223" s="15" t="s">
        <v>258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M224" s="15">
        <v>39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M225" s="15">
        <v>48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M226" s="15">
        <v>49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M227" s="15">
        <v>46</v>
      </c>
      <c r="Q227" s="22"/>
      <c r="R227" s="22"/>
      <c r="S227" s="54"/>
    </row>
    <row r="228" spans="2:19" ht="12.75">
      <c r="B228" s="94">
        <f t="shared" si="13"/>
        <v>0</v>
      </c>
      <c r="C228" s="94">
        <f>IF(COUNT(Q228:EC228)&gt;0,COUNT(Q228:EC228),"")</f>
      </c>
      <c r="D228" s="94">
        <f>IF(COUNT(S228:EC228)&gt;0,COUNT(S228:EC228),"")</f>
      </c>
      <c r="E228" s="94">
        <f t="shared" si="14"/>
      </c>
      <c r="F228" s="94">
        <f t="shared" si="15"/>
      </c>
      <c r="G228" s="94">
        <f t="shared" si="16"/>
      </c>
      <c r="H228" s="94">
        <f>IF(AND(M228&gt;0,M228&lt;=STATS!$C$22),1,"")</f>
      </c>
      <c r="J228" s="51">
        <v>227</v>
      </c>
      <c r="M228" s="15">
        <v>42</v>
      </c>
      <c r="Q228" s="22"/>
      <c r="R228" s="22"/>
      <c r="S228" s="54"/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M229" s="15">
        <v>41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  <v>0</v>
      </c>
      <c r="F230" s="94">
        <f t="shared" si="15"/>
        <v>0</v>
      </c>
      <c r="G230" s="94">
        <f t="shared" si="16"/>
      </c>
      <c r="H230" s="94">
        <f>IF(AND(M230&gt;0,M230&lt;=STATS!$C$22),1,"")</f>
        <v>1</v>
      </c>
      <c r="J230" s="51">
        <v>229</v>
      </c>
      <c r="M230" s="15">
        <v>20</v>
      </c>
      <c r="N230" s="15" t="s">
        <v>257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  <v>0</v>
      </c>
      <c r="F231" s="94">
        <f t="shared" si="15"/>
        <v>0</v>
      </c>
      <c r="G231" s="94">
        <f t="shared" si="16"/>
      </c>
      <c r="H231" s="94">
        <f>IF(AND(M231&gt;0,M231&lt;=STATS!$C$22),1,"")</f>
        <v>1</v>
      </c>
      <c r="J231" s="51">
        <v>230</v>
      </c>
      <c r="M231" s="15">
        <v>21</v>
      </c>
      <c r="N231" s="15" t="s">
        <v>257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  <v>0</v>
      </c>
      <c r="F232" s="94">
        <f t="shared" si="15"/>
        <v>0</v>
      </c>
      <c r="G232" s="94">
        <f t="shared" si="16"/>
      </c>
      <c r="H232" s="94">
        <f>IF(AND(M232&gt;0,M232&lt;=STATS!$C$22),1,"")</f>
        <v>1</v>
      </c>
      <c r="J232" s="51">
        <v>231</v>
      </c>
      <c r="M232" s="15">
        <v>6</v>
      </c>
      <c r="N232" s="15" t="s">
        <v>257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M233" s="15">
        <v>31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M234" s="15">
        <v>33</v>
      </c>
      <c r="Q234" s="22"/>
      <c r="R234" s="22"/>
      <c r="S234" s="54"/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M235" s="15">
        <v>36</v>
      </c>
      <c r="Q235" s="22"/>
      <c r="R235" s="22"/>
      <c r="S235" s="54"/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</c>
      <c r="F236" s="94">
        <f t="shared" si="15"/>
      </c>
      <c r="G236" s="94">
        <f t="shared" si="16"/>
      </c>
      <c r="H236" s="94">
        <f>IF(AND(M236&gt;0,M236&lt;=STATS!$C$22),1,"")</f>
      </c>
      <c r="J236" s="51">
        <v>235</v>
      </c>
      <c r="M236" s="15">
        <v>38</v>
      </c>
      <c r="Q236" s="22"/>
      <c r="R236" s="22"/>
      <c r="S236" s="54"/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M237" s="15">
        <v>37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  <v>0</v>
      </c>
      <c r="F238" s="94">
        <f t="shared" si="15"/>
        <v>0</v>
      </c>
      <c r="G238" s="94">
        <f t="shared" si="16"/>
      </c>
      <c r="H238" s="94">
        <f>IF(AND(M238&gt;0,M238&lt;=STATS!$C$22),1,"")</f>
        <v>1</v>
      </c>
      <c r="J238" s="51">
        <v>237</v>
      </c>
      <c r="M238" s="15">
        <v>19</v>
      </c>
      <c r="N238" s="15" t="s">
        <v>257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  <v>0</v>
      </c>
      <c r="F239" s="94">
        <f t="shared" si="15"/>
        <v>0</v>
      </c>
      <c r="G239" s="94">
        <f t="shared" si="16"/>
      </c>
      <c r="H239" s="94">
        <f>IF(AND(M239&gt;0,M239&lt;=STATS!$C$22),1,"")</f>
        <v>1</v>
      </c>
      <c r="J239" s="51">
        <v>238</v>
      </c>
      <c r="M239" s="15">
        <v>4</v>
      </c>
      <c r="N239" s="15" t="s">
        <v>257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  <v>0</v>
      </c>
      <c r="F240" s="94">
        <f t="shared" si="15"/>
        <v>0</v>
      </c>
      <c r="G240" s="94">
        <f t="shared" si="16"/>
      </c>
      <c r="H240" s="94">
        <f>IF(AND(M240&gt;0,M240&lt;=STATS!$C$22),1,"")</f>
        <v>1</v>
      </c>
      <c r="J240" s="51">
        <v>239</v>
      </c>
      <c r="M240" s="15">
        <v>23</v>
      </c>
      <c r="N240" s="15" t="s">
        <v>257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M241" s="15">
        <v>29</v>
      </c>
      <c r="N241" s="15" t="s">
        <v>257</v>
      </c>
      <c r="Q241" s="22"/>
      <c r="R241" s="22"/>
      <c r="S241" s="54"/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M242" s="15">
        <v>29</v>
      </c>
      <c r="N242" s="15" t="s">
        <v>258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M243" s="15">
        <v>29</v>
      </c>
      <c r="N243" s="15" t="s">
        <v>258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</c>
      <c r="F244" s="94">
        <f t="shared" si="15"/>
      </c>
      <c r="G244" s="94">
        <f t="shared" si="16"/>
      </c>
      <c r="H244" s="94">
        <f>IF(AND(M244&gt;0,M244&lt;=STATS!$C$22),1,"")</f>
      </c>
      <c r="J244" s="51">
        <v>243</v>
      </c>
      <c r="M244" s="15">
        <v>28</v>
      </c>
      <c r="N244" s="15" t="s">
        <v>258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  <v>0</v>
      </c>
      <c r="F245" s="94">
        <f t="shared" si="15"/>
        <v>0</v>
      </c>
      <c r="G245" s="94">
        <f t="shared" si="16"/>
      </c>
      <c r="H245" s="94">
        <f>IF(AND(M245&gt;0,M245&lt;=STATS!$C$22),1,"")</f>
        <v>1</v>
      </c>
      <c r="J245" s="51">
        <v>244</v>
      </c>
      <c r="M245" s="15">
        <v>19</v>
      </c>
      <c r="N245" s="15" t="s">
        <v>258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M246" s="15">
        <v>24</v>
      </c>
      <c r="N246" s="15" t="s">
        <v>258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M247" s="15">
        <v>31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  <v>0</v>
      </c>
      <c r="F248" s="94">
        <f t="shared" si="15"/>
        <v>0</v>
      </c>
      <c r="G248" s="94">
        <f t="shared" si="16"/>
      </c>
      <c r="H248" s="94">
        <f>IF(AND(M248&gt;0,M248&lt;=STATS!$C$22),1,"")</f>
        <v>1</v>
      </c>
      <c r="J248" s="51">
        <v>247</v>
      </c>
      <c r="M248" s="15">
        <v>23</v>
      </c>
      <c r="N248" s="15" t="s">
        <v>258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  <v>0</v>
      </c>
      <c r="F249" s="94">
        <f t="shared" si="15"/>
        <v>0</v>
      </c>
      <c r="G249" s="94">
        <f t="shared" si="16"/>
      </c>
      <c r="H249" s="94">
        <f>IF(AND(M249&gt;0,M249&lt;=STATS!$C$22),1,"")</f>
        <v>1</v>
      </c>
      <c r="J249" s="51">
        <v>248</v>
      </c>
      <c r="M249" s="15">
        <v>17</v>
      </c>
      <c r="N249" s="15" t="s">
        <v>258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  <v>0</v>
      </c>
      <c r="F250" s="94">
        <f t="shared" si="15"/>
        <v>0</v>
      </c>
      <c r="G250" s="94">
        <f t="shared" si="16"/>
      </c>
      <c r="H250" s="94">
        <f>IF(AND(M250&gt;0,M250&lt;=STATS!$C$22),1,"")</f>
        <v>1</v>
      </c>
      <c r="J250" s="51">
        <v>249</v>
      </c>
      <c r="M250" s="15">
        <v>14</v>
      </c>
      <c r="N250" s="15" t="s">
        <v>257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  <v>0</v>
      </c>
      <c r="F251" s="94">
        <f t="shared" si="15"/>
        <v>0</v>
      </c>
      <c r="G251" s="94">
        <f t="shared" si="16"/>
      </c>
      <c r="H251" s="94">
        <f>IF(AND(M251&gt;0,M251&lt;=STATS!$C$22),1,"")</f>
        <v>1</v>
      </c>
      <c r="J251" s="51">
        <v>250</v>
      </c>
      <c r="M251" s="15">
        <v>9</v>
      </c>
      <c r="N251" s="15" t="s">
        <v>257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  <v>0</v>
      </c>
      <c r="F252" s="94">
        <f t="shared" si="15"/>
        <v>0</v>
      </c>
      <c r="G252" s="94">
        <f t="shared" si="16"/>
      </c>
      <c r="H252" s="94">
        <f>IF(AND(M252&gt;0,M252&lt;=STATS!$C$22),1,"")</f>
        <v>1</v>
      </c>
      <c r="J252" s="51">
        <v>251</v>
      </c>
      <c r="M252" s="15">
        <v>9</v>
      </c>
      <c r="N252" s="15" t="s">
        <v>258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  <v>0</v>
      </c>
      <c r="F253" s="94">
        <f t="shared" si="15"/>
        <v>0</v>
      </c>
      <c r="G253" s="94">
        <f t="shared" si="16"/>
      </c>
      <c r="H253" s="94">
        <f>IF(AND(M253&gt;0,M253&lt;=STATS!$C$22),1,"")</f>
        <v>1</v>
      </c>
      <c r="J253" s="51">
        <v>252</v>
      </c>
      <c r="M253" s="15">
        <v>11</v>
      </c>
      <c r="N253" s="15" t="s">
        <v>258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P254" s="15" t="s">
        <v>255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P255" s="15" t="s">
        <v>255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  <v>0</v>
      </c>
      <c r="F256" s="94">
        <f t="shared" si="15"/>
        <v>0</v>
      </c>
      <c r="G256" s="94">
        <f t="shared" si="16"/>
      </c>
      <c r="H256" s="94">
        <f>IF(AND(M256&gt;0,M256&lt;=STATS!$C$22),1,"")</f>
        <v>1</v>
      </c>
      <c r="J256" s="51">
        <v>255</v>
      </c>
      <c r="M256" s="15">
        <v>21</v>
      </c>
      <c r="N256" s="15" t="s">
        <v>258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M257" s="15">
        <v>30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M258" s="15">
        <v>24</v>
      </c>
      <c r="N258" s="15" t="s">
        <v>258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  <v>0</v>
      </c>
      <c r="F259" s="94">
        <f t="shared" si="19"/>
        <v>0</v>
      </c>
      <c r="G259" s="94">
        <f t="shared" si="16"/>
      </c>
      <c r="H259" s="94">
        <f>IF(AND(M259&gt;0,M259&lt;=STATS!$C$22),1,"")</f>
        <v>1</v>
      </c>
      <c r="J259" s="51">
        <v>258</v>
      </c>
      <c r="M259" s="15">
        <v>10</v>
      </c>
      <c r="N259" s="15" t="s">
        <v>257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M260" s="15">
        <v>39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M261" s="15">
        <v>33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M262" s="15">
        <v>38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M263" s="15">
        <v>42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M264" s="15">
        <v>45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M265" s="15">
        <v>40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M266" s="15">
        <v>38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M267" s="15">
        <v>37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M268" s="15">
        <v>25</v>
      </c>
      <c r="N268" s="15" t="s">
        <v>257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M269" s="15">
        <v>31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M270" s="15">
        <v>41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M271" s="15">
        <v>40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M272" s="15">
        <v>42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M273" s="15">
        <v>29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  <v>0</v>
      </c>
      <c r="F274" s="94">
        <f t="shared" si="19"/>
        <v>0</v>
      </c>
      <c r="G274" s="94">
        <f t="shared" si="16"/>
      </c>
      <c r="H274" s="94">
        <f>IF(AND(M274&gt;0,M274&lt;=STATS!$C$22),1,"")</f>
        <v>1</v>
      </c>
      <c r="J274" s="51">
        <v>273</v>
      </c>
      <c r="M274" s="15">
        <v>2</v>
      </c>
      <c r="N274" s="15" t="s">
        <v>257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  <v>0</v>
      </c>
      <c r="F275" s="94">
        <f t="shared" si="19"/>
        <v>0</v>
      </c>
      <c r="G275" s="94">
        <f t="shared" si="16"/>
      </c>
      <c r="H275" s="94">
        <f>IF(AND(M275&gt;0,M275&lt;=STATS!$C$22),1,"")</f>
        <v>1</v>
      </c>
      <c r="J275" s="51">
        <v>274</v>
      </c>
      <c r="M275" s="15">
        <v>17</v>
      </c>
      <c r="N275" s="15" t="s">
        <v>257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M276" s="15">
        <v>24</v>
      </c>
      <c r="N276" s="15" t="s">
        <v>257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  <v>0</v>
      </c>
      <c r="F277" s="94">
        <f t="shared" si="19"/>
        <v>0</v>
      </c>
      <c r="G277" s="94">
        <f t="shared" si="16"/>
      </c>
      <c r="H277" s="94">
        <f>IF(AND(M277&gt;0,M277&lt;=STATS!$C$22),1,"")</f>
        <v>1</v>
      </c>
      <c r="J277" s="51">
        <v>276</v>
      </c>
      <c r="M277" s="15">
        <v>23</v>
      </c>
      <c r="N277" s="15" t="s">
        <v>258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  <v>0</v>
      </c>
      <c r="F278" s="94">
        <f t="shared" si="19"/>
        <v>0</v>
      </c>
      <c r="G278" s="94">
        <f t="shared" si="16"/>
      </c>
      <c r="H278" s="94">
        <f>IF(AND(M278&gt;0,M278&lt;=STATS!$C$22),1,"")</f>
        <v>1</v>
      </c>
      <c r="J278" s="51">
        <v>277</v>
      </c>
      <c r="M278" s="15">
        <v>21</v>
      </c>
      <c r="N278" s="15" t="s">
        <v>258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M279" s="15">
        <v>28</v>
      </c>
      <c r="N279" s="15" t="s">
        <v>258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M280" s="15">
        <v>31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M281" s="15">
        <v>32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  <v>0</v>
      </c>
      <c r="F282" s="94">
        <f t="shared" si="19"/>
        <v>0</v>
      </c>
      <c r="G282" s="94">
        <f aca="true" t="shared" si="20" ref="G282:G345">IF($B282&gt;=1,$M282,"")</f>
      </c>
      <c r="H282" s="94">
        <f>IF(AND(M282&gt;0,M282&lt;=STATS!$C$22),1,"")</f>
        <v>1</v>
      </c>
      <c r="J282" s="51">
        <v>281</v>
      </c>
      <c r="M282" s="15">
        <v>13</v>
      </c>
      <c r="N282" s="15" t="s">
        <v>258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  <v>0</v>
      </c>
      <c r="F283" s="94">
        <f t="shared" si="19"/>
        <v>0</v>
      </c>
      <c r="G283" s="94">
        <f t="shared" si="20"/>
      </c>
      <c r="H283" s="94">
        <f>IF(AND(M283&gt;0,M283&lt;=STATS!$C$22),1,"")</f>
        <v>1</v>
      </c>
      <c r="J283" s="51">
        <v>282</v>
      </c>
      <c r="M283" s="15">
        <v>19</v>
      </c>
      <c r="N283" s="15" t="s">
        <v>258</v>
      </c>
      <c r="Q283" s="22"/>
      <c r="R283" s="22"/>
      <c r="S283" s="54"/>
    </row>
    <row r="284" spans="2:29" ht="12.75">
      <c r="B284" s="94">
        <f t="shared" si="17"/>
        <v>1</v>
      </c>
      <c r="C284" s="94">
        <f>IF(COUNT(Q284:EC284)&gt;0,COUNT(Q284:EC284),"")</f>
        <v>1</v>
      </c>
      <c r="D284" s="94">
        <f>IF(COUNT(S284:EC284)&gt;0,COUNT(S284:EC284),"")</f>
        <v>1</v>
      </c>
      <c r="E284" s="94">
        <f t="shared" si="18"/>
        <v>1</v>
      </c>
      <c r="F284" s="94">
        <f t="shared" si="19"/>
        <v>1</v>
      </c>
      <c r="G284" s="94">
        <f t="shared" si="20"/>
        <v>1</v>
      </c>
      <c r="H284" s="94">
        <f>IF(AND(M284&gt;0,M284&lt;=STATS!$C$22),1,"")</f>
        <v>1</v>
      </c>
      <c r="J284" s="51">
        <v>283</v>
      </c>
      <c r="M284" s="15">
        <v>1</v>
      </c>
      <c r="N284" s="15" t="s">
        <v>257</v>
      </c>
      <c r="Q284" s="22"/>
      <c r="R284" s="22"/>
      <c r="S284" s="54"/>
      <c r="AC284" s="15">
        <v>1</v>
      </c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  <v>0</v>
      </c>
      <c r="F285" s="94">
        <f t="shared" si="19"/>
        <v>0</v>
      </c>
      <c r="G285" s="94">
        <f t="shared" si="20"/>
      </c>
      <c r="H285" s="94">
        <f>IF(AND(M285&gt;0,M285&lt;=STATS!$C$22),1,"")</f>
        <v>1</v>
      </c>
      <c r="J285" s="51">
        <v>284</v>
      </c>
      <c r="M285" s="15">
        <v>8</v>
      </c>
      <c r="N285" s="15" t="s">
        <v>258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  <v>0</v>
      </c>
      <c r="F286" s="94">
        <f t="shared" si="19"/>
        <v>0</v>
      </c>
      <c r="G286" s="94">
        <f t="shared" si="20"/>
      </c>
      <c r="H286" s="94">
        <f>IF(AND(M286&gt;0,M286&lt;=STATS!$C$22),1,"")</f>
        <v>1</v>
      </c>
      <c r="J286" s="51">
        <v>285</v>
      </c>
      <c r="M286" s="15">
        <v>9</v>
      </c>
      <c r="N286" s="15" t="s">
        <v>258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  <v>0</v>
      </c>
      <c r="F287" s="94">
        <f t="shared" si="19"/>
        <v>0</v>
      </c>
      <c r="G287" s="94">
        <f t="shared" si="20"/>
      </c>
      <c r="H287" s="94">
        <f>IF(AND(M287&gt;0,M287&lt;=STATS!$C$22),1,"")</f>
        <v>1</v>
      </c>
      <c r="J287" s="51">
        <v>286</v>
      </c>
      <c r="M287" s="15">
        <v>4</v>
      </c>
      <c r="N287" s="15" t="s">
        <v>258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  <v>0</v>
      </c>
      <c r="F288" s="94">
        <f t="shared" si="19"/>
        <v>0</v>
      </c>
      <c r="G288" s="94">
        <f t="shared" si="20"/>
      </c>
      <c r="H288" s="94">
        <f>IF(AND(M288&gt;0,M288&lt;=STATS!$C$22),1,"")</f>
        <v>1</v>
      </c>
      <c r="J288" s="51">
        <v>287</v>
      </c>
      <c r="M288" s="15">
        <v>7</v>
      </c>
      <c r="N288" s="15" t="s">
        <v>257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M289" s="15">
        <v>27</v>
      </c>
      <c r="N289" s="15" t="s">
        <v>258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M290" s="15">
        <v>25</v>
      </c>
      <c r="N290" s="15" t="s">
        <v>258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M291" s="15">
        <v>27</v>
      </c>
      <c r="N291" s="15" t="s">
        <v>258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  <v>0</v>
      </c>
      <c r="F292" s="94">
        <f t="shared" si="19"/>
        <v>0</v>
      </c>
      <c r="G292" s="94">
        <f t="shared" si="20"/>
      </c>
      <c r="H292" s="94">
        <f>IF(AND(M292&gt;0,M292&lt;=STATS!$C$22),1,"")</f>
        <v>1</v>
      </c>
      <c r="J292" s="51">
        <v>291</v>
      </c>
      <c r="M292" s="15">
        <v>19</v>
      </c>
      <c r="N292" s="15" t="s">
        <v>258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  <v>0</v>
      </c>
      <c r="F293" s="94">
        <f t="shared" si="19"/>
        <v>0</v>
      </c>
      <c r="G293" s="94">
        <f t="shared" si="20"/>
      </c>
      <c r="H293" s="94">
        <f>IF(AND(M293&gt;0,M293&lt;=STATS!$C$22),1,"")</f>
        <v>1</v>
      </c>
      <c r="J293" s="51">
        <v>292</v>
      </c>
      <c r="M293" s="15">
        <v>17</v>
      </c>
      <c r="N293" s="15" t="s">
        <v>257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M294" s="15">
        <v>30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M295" s="15">
        <v>25</v>
      </c>
      <c r="N295" s="15" t="s">
        <v>257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  <v>0</v>
      </c>
      <c r="F296" s="94">
        <f t="shared" si="19"/>
        <v>0</v>
      </c>
      <c r="G296" s="94">
        <f t="shared" si="20"/>
      </c>
      <c r="H296" s="94">
        <f>IF(AND(M296&gt;0,M296&lt;=STATS!$C$22),1,"")</f>
        <v>1</v>
      </c>
      <c r="J296" s="51">
        <v>295</v>
      </c>
      <c r="M296" s="15">
        <v>23</v>
      </c>
      <c r="N296" s="15" t="s">
        <v>258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M297" s="15">
        <v>32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M298" s="15">
        <v>42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M299" s="15">
        <v>45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M300" s="15">
        <v>29</v>
      </c>
      <c r="N300" s="15" t="s">
        <v>258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  <v>0</v>
      </c>
      <c r="F301" s="94">
        <f t="shared" si="19"/>
        <v>0</v>
      </c>
      <c r="G301" s="94">
        <f t="shared" si="20"/>
      </c>
      <c r="H301" s="94">
        <f>IF(AND(M301&gt;0,M301&lt;=STATS!$C$22),1,"")</f>
        <v>1</v>
      </c>
      <c r="J301" s="51">
        <v>300</v>
      </c>
      <c r="M301" s="15">
        <v>18</v>
      </c>
      <c r="N301" s="15" t="s">
        <v>257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M302" s="15">
        <v>43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M303" s="15">
        <v>44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M304" s="15">
        <v>36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  <v>0</v>
      </c>
      <c r="F305" s="94">
        <f t="shared" si="19"/>
        <v>0</v>
      </c>
      <c r="G305" s="94">
        <f t="shared" si="20"/>
      </c>
      <c r="H305" s="94">
        <f>IF(AND(M305&gt;0,M305&lt;=STATS!$C$22),1,"")</f>
        <v>1</v>
      </c>
      <c r="J305" s="51">
        <v>304</v>
      </c>
      <c r="M305" s="15">
        <v>15</v>
      </c>
      <c r="N305" s="15" t="s">
        <v>257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  <v>0</v>
      </c>
      <c r="F306" s="94">
        <f t="shared" si="19"/>
        <v>0</v>
      </c>
      <c r="G306" s="94">
        <f t="shared" si="20"/>
      </c>
      <c r="H306" s="94">
        <f>IF(AND(M306&gt;0,M306&lt;=STATS!$C$22),1,"")</f>
        <v>1</v>
      </c>
      <c r="J306" s="51">
        <v>305</v>
      </c>
      <c r="M306" s="15">
        <v>2</v>
      </c>
      <c r="N306" s="15" t="s">
        <v>257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  <v>0</v>
      </c>
      <c r="F307" s="94">
        <f t="shared" si="19"/>
        <v>0</v>
      </c>
      <c r="G307" s="94">
        <f t="shared" si="20"/>
      </c>
      <c r="H307" s="94">
        <f>IF(AND(M307&gt;0,M307&lt;=STATS!$C$22),1,"")</f>
        <v>1</v>
      </c>
      <c r="J307" s="51">
        <v>306</v>
      </c>
      <c r="M307" s="15">
        <v>17</v>
      </c>
      <c r="N307" s="15" t="s">
        <v>258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  <v>0</v>
      </c>
      <c r="F308" s="94">
        <f t="shared" si="19"/>
        <v>0</v>
      </c>
      <c r="G308" s="94">
        <f t="shared" si="20"/>
      </c>
      <c r="H308" s="94">
        <f>IF(AND(M308&gt;0,M308&lt;=STATS!$C$22),1,"")</f>
        <v>1</v>
      </c>
      <c r="J308" s="51">
        <v>307</v>
      </c>
      <c r="M308" s="15">
        <v>3</v>
      </c>
      <c r="N308" s="15" t="s">
        <v>257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M309" s="15">
        <v>26</v>
      </c>
      <c r="N309" s="15" t="s">
        <v>258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  <v>0</v>
      </c>
      <c r="F310" s="94">
        <f t="shared" si="19"/>
        <v>0</v>
      </c>
      <c r="G310" s="94">
        <f t="shared" si="20"/>
      </c>
      <c r="H310" s="94">
        <f>IF(AND(M310&gt;0,M310&lt;=STATS!$C$22),1,"")</f>
        <v>1</v>
      </c>
      <c r="J310" s="51">
        <v>309</v>
      </c>
      <c r="M310" s="15">
        <v>23</v>
      </c>
      <c r="N310" s="15" t="s">
        <v>257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M311" s="15">
        <v>30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M312" s="15">
        <v>24</v>
      </c>
      <c r="N312" s="15" t="s">
        <v>258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  <v>0</v>
      </c>
      <c r="F313" s="94">
        <f t="shared" si="19"/>
        <v>0</v>
      </c>
      <c r="G313" s="94">
        <f t="shared" si="20"/>
      </c>
      <c r="H313" s="94">
        <f>IF(AND(M313&gt;0,M313&lt;=STATS!$C$22),1,"")</f>
        <v>1</v>
      </c>
      <c r="J313" s="51">
        <v>312</v>
      </c>
      <c r="M313" s="15">
        <v>20</v>
      </c>
      <c r="N313" s="15" t="s">
        <v>258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  <v>0</v>
      </c>
      <c r="F314" s="94">
        <f t="shared" si="19"/>
        <v>0</v>
      </c>
      <c r="G314" s="94">
        <f t="shared" si="20"/>
      </c>
      <c r="H314" s="94">
        <f>IF(AND(M314&gt;0,M314&lt;=STATS!$C$22),1,"")</f>
        <v>1</v>
      </c>
      <c r="J314" s="51">
        <v>313</v>
      </c>
      <c r="M314" s="15">
        <v>18</v>
      </c>
      <c r="N314" s="15" t="s">
        <v>258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P315" s="15" t="s">
        <v>255</v>
      </c>
      <c r="Q315" s="22"/>
      <c r="R315" s="22"/>
      <c r="S315" s="54"/>
    </row>
    <row r="316" spans="2:43" ht="12.75">
      <c r="B316" s="94">
        <f t="shared" si="17"/>
        <v>1</v>
      </c>
      <c r="C316" s="94">
        <f>IF(COUNT(Q316:EC316)&gt;0,COUNT(Q316:EC316),"")</f>
        <v>1</v>
      </c>
      <c r="D316" s="94">
        <f>IF(COUNT(S316:EC316)&gt;0,COUNT(S316:EC316),"")</f>
        <v>1</v>
      </c>
      <c r="E316" s="94">
        <f t="shared" si="18"/>
        <v>1</v>
      </c>
      <c r="F316" s="94">
        <f t="shared" si="19"/>
        <v>1</v>
      </c>
      <c r="G316" s="94">
        <f t="shared" si="20"/>
        <v>1</v>
      </c>
      <c r="H316" s="94">
        <f>IF(AND(M316&gt;0,M316&lt;=STATS!$C$22),1,"")</f>
        <v>1</v>
      </c>
      <c r="J316" s="51">
        <v>315</v>
      </c>
      <c r="M316" s="15">
        <v>1</v>
      </c>
      <c r="N316" s="15" t="s">
        <v>257</v>
      </c>
      <c r="Q316" s="22"/>
      <c r="R316" s="22"/>
      <c r="S316" s="54"/>
      <c r="AQ316" s="15">
        <v>1</v>
      </c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  <v>0</v>
      </c>
      <c r="F317" s="94">
        <f t="shared" si="19"/>
        <v>0</v>
      </c>
      <c r="G317" s="94">
        <f t="shared" si="20"/>
      </c>
      <c r="H317" s="94">
        <f>IF(AND(M317&gt;0,M317&lt;=STATS!$C$22),1,"")</f>
        <v>1</v>
      </c>
      <c r="J317" s="51">
        <v>316</v>
      </c>
      <c r="M317" s="15">
        <v>3</v>
      </c>
      <c r="N317" s="15" t="s">
        <v>257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M318" s="15">
        <v>27</v>
      </c>
      <c r="N318" s="15" t="s">
        <v>258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M319" s="15">
        <v>35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M320" s="15">
        <v>27</v>
      </c>
      <c r="N320" s="15" t="s">
        <v>258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M321" s="15">
        <v>25</v>
      </c>
      <c r="N321" s="15" t="s">
        <v>258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M322" s="15">
        <v>34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M323" s="15">
        <v>35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  <v>0</v>
      </c>
      <c r="F324" s="94">
        <f t="shared" si="23"/>
        <v>0</v>
      </c>
      <c r="G324" s="94">
        <f t="shared" si="20"/>
      </c>
      <c r="H324" s="94">
        <f>IF(AND(M324&gt;0,M324&lt;=STATS!$C$22),1,"")</f>
        <v>1</v>
      </c>
      <c r="J324" s="51">
        <v>323</v>
      </c>
      <c r="M324" s="15">
        <v>19</v>
      </c>
      <c r="N324" s="15" t="s">
        <v>258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M325" s="15">
        <v>31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M326" s="15">
        <v>37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M327" s="15">
        <v>39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M328" s="15">
        <v>27</v>
      </c>
      <c r="N328" s="15" t="s">
        <v>258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M329" s="15">
        <v>30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  <v>0</v>
      </c>
      <c r="F330" s="94">
        <f t="shared" si="23"/>
        <v>0</v>
      </c>
      <c r="G330" s="94">
        <f t="shared" si="20"/>
      </c>
      <c r="H330" s="94">
        <f>IF(AND(M330&gt;0,M330&lt;=STATS!$C$22),1,"")</f>
        <v>1</v>
      </c>
      <c r="J330" s="51">
        <v>329</v>
      </c>
      <c r="M330" s="15">
        <v>13</v>
      </c>
      <c r="N330" s="15" t="s">
        <v>257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M331" s="15">
        <v>34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M332" s="15">
        <v>36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M333" s="15">
        <v>30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  <v>0</v>
      </c>
      <c r="F334" s="94">
        <f t="shared" si="23"/>
        <v>0</v>
      </c>
      <c r="G334" s="94">
        <f t="shared" si="20"/>
      </c>
      <c r="H334" s="94">
        <f>IF(AND(M334&gt;0,M334&lt;=STATS!$C$22),1,"")</f>
        <v>1</v>
      </c>
      <c r="J334" s="51">
        <v>333</v>
      </c>
      <c r="M334" s="15">
        <v>9</v>
      </c>
      <c r="N334" s="15" t="s">
        <v>257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  <v>0</v>
      </c>
      <c r="F335" s="94">
        <f t="shared" si="23"/>
        <v>0</v>
      </c>
      <c r="G335" s="94">
        <f t="shared" si="20"/>
      </c>
      <c r="H335" s="94">
        <f>IF(AND(M335&gt;0,M335&lt;=STATS!$C$22),1,"")</f>
        <v>1</v>
      </c>
      <c r="J335" s="51">
        <v>334</v>
      </c>
      <c r="M335" s="15">
        <v>9</v>
      </c>
      <c r="N335" s="15" t="s">
        <v>257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  <v>0</v>
      </c>
      <c r="F336" s="94">
        <f t="shared" si="23"/>
        <v>0</v>
      </c>
      <c r="G336" s="94">
        <f t="shared" si="20"/>
      </c>
      <c r="H336" s="94">
        <f>IF(AND(M336&gt;0,M336&lt;=STATS!$C$22),1,"")</f>
        <v>1</v>
      </c>
      <c r="J336" s="51">
        <v>335</v>
      </c>
      <c r="M336" s="15">
        <v>1</v>
      </c>
      <c r="N336" s="15" t="s">
        <v>257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  <v>0</v>
      </c>
      <c r="F337" s="94">
        <f t="shared" si="23"/>
        <v>0</v>
      </c>
      <c r="G337" s="94">
        <f t="shared" si="20"/>
      </c>
      <c r="H337" s="94">
        <f>IF(AND(M337&gt;0,M337&lt;=STATS!$C$22),1,"")</f>
        <v>1</v>
      </c>
      <c r="J337" s="51">
        <v>336</v>
      </c>
      <c r="M337" s="15">
        <v>5</v>
      </c>
      <c r="N337" s="15" t="s">
        <v>258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  <v>0</v>
      </c>
      <c r="F338" s="94">
        <f t="shared" si="23"/>
        <v>0</v>
      </c>
      <c r="G338" s="94">
        <f t="shared" si="20"/>
      </c>
      <c r="H338" s="94">
        <f>IF(AND(M338&gt;0,M338&lt;=STATS!$C$22),1,"")</f>
        <v>1</v>
      </c>
      <c r="J338" s="51">
        <v>337</v>
      </c>
      <c r="M338" s="15">
        <v>7</v>
      </c>
      <c r="N338" s="15" t="s">
        <v>258</v>
      </c>
      <c r="Q338" s="22"/>
      <c r="R338" s="22"/>
      <c r="S338" s="54"/>
    </row>
    <row r="339" spans="2:31" ht="12.75">
      <c r="B339" s="94">
        <f t="shared" si="21"/>
        <v>1</v>
      </c>
      <c r="C339" s="94">
        <f>IF(COUNT(Q339:EC339)&gt;0,COUNT(Q339:EC339),"")</f>
        <v>1</v>
      </c>
      <c r="D339" s="94">
        <f>IF(COUNT(S339:EC339)&gt;0,COUNT(S339:EC339),"")</f>
        <v>1</v>
      </c>
      <c r="E339" s="94">
        <f t="shared" si="22"/>
        <v>1</v>
      </c>
      <c r="F339" s="94">
        <f t="shared" si="23"/>
        <v>1</v>
      </c>
      <c r="G339" s="94">
        <f t="shared" si="20"/>
        <v>4</v>
      </c>
      <c r="H339" s="94">
        <f>IF(AND(M339&gt;0,M339&lt;=STATS!$C$22),1,"")</f>
        <v>1</v>
      </c>
      <c r="J339" s="51">
        <v>338</v>
      </c>
      <c r="M339" s="15">
        <v>4</v>
      </c>
      <c r="N339" s="15" t="s">
        <v>258</v>
      </c>
      <c r="Q339" s="22"/>
      <c r="R339" s="22"/>
      <c r="S339" s="54"/>
      <c r="AE339" s="15">
        <v>1</v>
      </c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  <v>0</v>
      </c>
      <c r="F340" s="94">
        <f t="shared" si="23"/>
        <v>0</v>
      </c>
      <c r="G340" s="94">
        <f t="shared" si="20"/>
      </c>
      <c r="H340" s="94">
        <f>IF(AND(M340&gt;0,M340&lt;=STATS!$C$22),1,"")</f>
        <v>1</v>
      </c>
      <c r="J340" s="51">
        <v>339</v>
      </c>
      <c r="M340" s="15">
        <v>11</v>
      </c>
      <c r="N340" s="15" t="s">
        <v>258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  <v>0</v>
      </c>
      <c r="F341" s="94">
        <f t="shared" si="23"/>
        <v>0</v>
      </c>
      <c r="G341" s="94">
        <f t="shared" si="20"/>
      </c>
      <c r="H341" s="94">
        <f>IF(AND(M341&gt;0,M341&lt;=STATS!$C$22),1,"")</f>
        <v>1</v>
      </c>
      <c r="J341" s="51">
        <v>340</v>
      </c>
      <c r="M341" s="15">
        <v>14</v>
      </c>
      <c r="N341" s="15" t="s">
        <v>258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  <v>0</v>
      </c>
      <c r="F342" s="94">
        <f t="shared" si="23"/>
        <v>0</v>
      </c>
      <c r="G342" s="94">
        <f t="shared" si="20"/>
      </c>
      <c r="H342" s="94">
        <f>IF(AND(M342&gt;0,M342&lt;=STATS!$C$22),1,"")</f>
        <v>1</v>
      </c>
      <c r="J342" s="51">
        <v>341</v>
      </c>
      <c r="M342" s="15">
        <v>23</v>
      </c>
      <c r="N342" s="15" t="s">
        <v>258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M343" s="15">
        <v>27</v>
      </c>
      <c r="N343" s="15" t="s">
        <v>258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M344" s="15">
        <v>26</v>
      </c>
      <c r="N344" s="15" t="s">
        <v>258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M345" s="15">
        <v>27</v>
      </c>
      <c r="N345" s="15" t="s">
        <v>258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M346" s="15">
        <v>25</v>
      </c>
      <c r="N346" s="15" t="s">
        <v>258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  <v>0</v>
      </c>
      <c r="F347" s="94">
        <f t="shared" si="23"/>
        <v>0</v>
      </c>
      <c r="G347" s="94">
        <f t="shared" si="24"/>
      </c>
      <c r="H347" s="94">
        <f>IF(AND(M347&gt;0,M347&lt;=STATS!$C$22),1,"")</f>
        <v>1</v>
      </c>
      <c r="J347" s="51">
        <v>346</v>
      </c>
      <c r="M347" s="15">
        <v>1</v>
      </c>
      <c r="N347" s="15" t="s">
        <v>257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  <v>0</v>
      </c>
      <c r="F348" s="94">
        <f t="shared" si="23"/>
        <v>0</v>
      </c>
      <c r="G348" s="94">
        <f t="shared" si="24"/>
      </c>
      <c r="H348" s="94">
        <f>IF(AND(M348&gt;0,M348&lt;=STATS!$C$22),1,"")</f>
        <v>1</v>
      </c>
      <c r="J348" s="51">
        <v>347</v>
      </c>
      <c r="M348" s="15">
        <v>8</v>
      </c>
      <c r="N348" s="15" t="s">
        <v>258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P349" s="15" t="s">
        <v>256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P350" s="15" t="s">
        <v>256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  <v>0</v>
      </c>
      <c r="F351" s="94">
        <f t="shared" si="23"/>
        <v>0</v>
      </c>
      <c r="G351" s="94">
        <f t="shared" si="24"/>
      </c>
      <c r="H351" s="94">
        <f>IF(AND(M351&gt;0,M351&lt;=STATS!$C$22),1,"")</f>
        <v>1</v>
      </c>
      <c r="J351" s="51">
        <v>350</v>
      </c>
      <c r="M351" s="15">
        <v>6</v>
      </c>
      <c r="N351" s="15" t="s">
        <v>257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  <v>0</v>
      </c>
      <c r="F352" s="94">
        <f t="shared" si="23"/>
        <v>0</v>
      </c>
      <c r="G352" s="94">
        <f t="shared" si="24"/>
      </c>
      <c r="H352" s="94">
        <f>IF(AND(M352&gt;0,M352&lt;=STATS!$C$22),1,"")</f>
        <v>1</v>
      </c>
      <c r="J352" s="51">
        <v>351</v>
      </c>
      <c r="M352" s="15">
        <v>23</v>
      </c>
      <c r="N352" s="15" t="s">
        <v>258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  <v>0</v>
      </c>
      <c r="F353" s="94">
        <f t="shared" si="23"/>
        <v>0</v>
      </c>
      <c r="G353" s="94">
        <f t="shared" si="24"/>
      </c>
      <c r="H353" s="94">
        <f>IF(AND(M353&gt;0,M353&lt;=STATS!$C$22),1,"")</f>
        <v>1</v>
      </c>
      <c r="J353" s="51">
        <v>352</v>
      </c>
      <c r="M353" s="15">
        <v>14</v>
      </c>
      <c r="N353" s="15" t="s">
        <v>258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  <v>0</v>
      </c>
      <c r="F354" s="94">
        <f t="shared" si="23"/>
        <v>0</v>
      </c>
      <c r="G354" s="94">
        <f t="shared" si="24"/>
      </c>
      <c r="H354" s="94">
        <f>IF(AND(M354&gt;0,M354&lt;=STATS!$C$22),1,"")</f>
        <v>1</v>
      </c>
      <c r="J354" s="51">
        <v>353</v>
      </c>
      <c r="M354" s="15">
        <v>20</v>
      </c>
      <c r="N354" s="15" t="s">
        <v>258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M355" s="15">
        <v>34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M356" s="15">
        <v>36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M357" s="15">
        <v>29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M358" s="15">
        <v>30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M359" s="15">
        <v>24</v>
      </c>
      <c r="N359" s="15" t="s">
        <v>257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M360" s="15">
        <v>33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M361" s="15">
        <v>31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  <v>0</v>
      </c>
      <c r="F362" s="94">
        <f t="shared" si="23"/>
        <v>0</v>
      </c>
      <c r="G362" s="94">
        <f t="shared" si="24"/>
      </c>
      <c r="H362" s="94">
        <f>IF(AND(M362&gt;0,M362&lt;=STATS!$C$22),1,"")</f>
        <v>1</v>
      </c>
      <c r="J362" s="51">
        <v>361</v>
      </c>
      <c r="M362" s="15">
        <v>7</v>
      </c>
      <c r="N362" s="15" t="s">
        <v>257</v>
      </c>
      <c r="Q362" s="22"/>
      <c r="R362" s="22"/>
      <c r="S362" s="54"/>
    </row>
    <row r="363" spans="2:39" ht="12.75">
      <c r="B363" s="94">
        <f t="shared" si="21"/>
        <v>2</v>
      </c>
      <c r="C363" s="94">
        <f>IF(COUNT(Q363:EC363)&gt;0,COUNT(Q363:EC363),"")</f>
        <v>2</v>
      </c>
      <c r="D363" s="94">
        <f>IF(COUNT(S363:EC363)&gt;0,COUNT(S363:EC363),"")</f>
        <v>2</v>
      </c>
      <c r="E363" s="94">
        <f t="shared" si="22"/>
        <v>2</v>
      </c>
      <c r="F363" s="94">
        <f t="shared" si="23"/>
        <v>2</v>
      </c>
      <c r="G363" s="94">
        <f t="shared" si="24"/>
        <v>2</v>
      </c>
      <c r="H363" s="94">
        <f>IF(AND(M363&gt;0,M363&lt;=STATS!$C$22),1,"")</f>
        <v>1</v>
      </c>
      <c r="J363" s="51">
        <v>362</v>
      </c>
      <c r="M363" s="15">
        <v>2</v>
      </c>
      <c r="N363" s="15" t="s">
        <v>257</v>
      </c>
      <c r="Q363" s="22"/>
      <c r="R363" s="22"/>
      <c r="S363" s="54"/>
      <c r="AC363" s="15">
        <v>1</v>
      </c>
      <c r="AM363" s="15">
        <v>1</v>
      </c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  <v>0</v>
      </c>
      <c r="F364" s="94">
        <f t="shared" si="23"/>
        <v>0</v>
      </c>
      <c r="G364" s="94">
        <f t="shared" si="24"/>
      </c>
      <c r="H364" s="94">
        <f>IF(AND(M364&gt;0,M364&lt;=STATS!$C$22),1,"")</f>
        <v>1</v>
      </c>
      <c r="J364" s="51">
        <v>363</v>
      </c>
      <c r="M364" s="15">
        <v>19</v>
      </c>
      <c r="N364" s="15" t="s">
        <v>257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  <v>0</v>
      </c>
      <c r="F365" s="94">
        <f t="shared" si="23"/>
        <v>0</v>
      </c>
      <c r="G365" s="94">
        <f t="shared" si="24"/>
      </c>
      <c r="H365" s="94">
        <f>IF(AND(M365&gt;0,M365&lt;=STATS!$C$22),1,"")</f>
        <v>1</v>
      </c>
      <c r="J365" s="51">
        <v>364</v>
      </c>
      <c r="M365" s="15">
        <v>16</v>
      </c>
      <c r="N365" s="15" t="s">
        <v>257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M366" s="15">
        <v>27</v>
      </c>
      <c r="N366" s="15" t="s">
        <v>258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  <v>0</v>
      </c>
      <c r="F367" s="94">
        <f t="shared" si="23"/>
        <v>0</v>
      </c>
      <c r="G367" s="94">
        <f t="shared" si="24"/>
      </c>
      <c r="H367" s="94">
        <f>IF(AND(M367&gt;0,M367&lt;=STATS!$C$22),1,"")</f>
        <v>1</v>
      </c>
      <c r="J367" s="51">
        <v>366</v>
      </c>
      <c r="M367" s="15">
        <v>21</v>
      </c>
      <c r="N367" s="15" t="s">
        <v>258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  <v>0</v>
      </c>
      <c r="F368" s="94">
        <f t="shared" si="23"/>
        <v>0</v>
      </c>
      <c r="G368" s="94">
        <f t="shared" si="24"/>
      </c>
      <c r="H368" s="94">
        <f>IF(AND(M368&gt;0,M368&lt;=STATS!$C$22),1,"")</f>
        <v>1</v>
      </c>
      <c r="J368" s="51">
        <v>367</v>
      </c>
      <c r="M368" s="15">
        <v>21</v>
      </c>
      <c r="N368" s="15" t="s">
        <v>258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  <v>0</v>
      </c>
      <c r="F369" s="94">
        <f t="shared" si="23"/>
        <v>0</v>
      </c>
      <c r="G369" s="94">
        <f t="shared" si="24"/>
      </c>
      <c r="H369" s="94">
        <f>IF(AND(M369&gt;0,M369&lt;=STATS!$C$22),1,"")</f>
        <v>1</v>
      </c>
      <c r="J369" s="51">
        <v>368</v>
      </c>
      <c r="M369" s="15">
        <v>20</v>
      </c>
      <c r="N369" s="15" t="s">
        <v>257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  <v>0</v>
      </c>
      <c r="F370" s="94">
        <f t="shared" si="23"/>
        <v>0</v>
      </c>
      <c r="G370" s="94">
        <f t="shared" si="24"/>
      </c>
      <c r="H370" s="94">
        <f>IF(AND(M370&gt;0,M370&lt;=STATS!$C$22),1,"")</f>
        <v>1</v>
      </c>
      <c r="J370" s="51">
        <v>369</v>
      </c>
      <c r="M370" s="15">
        <v>5</v>
      </c>
      <c r="N370" s="15" t="s">
        <v>257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  <v>0</v>
      </c>
      <c r="F371" s="94">
        <f t="shared" si="23"/>
        <v>0</v>
      </c>
      <c r="G371" s="94">
        <f t="shared" si="24"/>
      </c>
      <c r="H371" s="94">
        <f>IF(AND(M371&gt;0,M371&lt;=STATS!$C$22),1,"")</f>
        <v>1</v>
      </c>
      <c r="J371" s="51">
        <v>370</v>
      </c>
      <c r="M371" s="15">
        <v>20</v>
      </c>
      <c r="N371" s="15" t="s">
        <v>258</v>
      </c>
      <c r="Q371" s="22"/>
      <c r="R371" s="22"/>
      <c r="S371" s="54"/>
    </row>
    <row r="372" spans="2:33" ht="12.75">
      <c r="B372" s="94">
        <f t="shared" si="21"/>
        <v>2</v>
      </c>
      <c r="C372" s="94">
        <f>IF(COUNT(Q372:EC372)&gt;0,COUNT(Q372:EC372),"")</f>
        <v>2</v>
      </c>
      <c r="D372" s="94">
        <f>IF(COUNT(S372:EC372)&gt;0,COUNT(S372:EC372),"")</f>
        <v>2</v>
      </c>
      <c r="E372" s="94">
        <f t="shared" si="22"/>
        <v>2</v>
      </c>
      <c r="F372" s="94">
        <f t="shared" si="23"/>
        <v>2</v>
      </c>
      <c r="G372" s="94">
        <f t="shared" si="24"/>
        <v>1</v>
      </c>
      <c r="H372" s="94">
        <f>IF(AND(M372&gt;0,M372&lt;=STATS!$C$22),1,"")</f>
        <v>1</v>
      </c>
      <c r="J372" s="51">
        <v>371</v>
      </c>
      <c r="M372" s="15">
        <v>1</v>
      </c>
      <c r="N372" s="15" t="s">
        <v>258</v>
      </c>
      <c r="Q372" s="22"/>
      <c r="R372" s="22"/>
      <c r="S372" s="54"/>
      <c r="AC372" s="15">
        <v>1</v>
      </c>
      <c r="AG372" s="15">
        <v>1</v>
      </c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  <v>0</v>
      </c>
      <c r="F373" s="94">
        <f t="shared" si="23"/>
        <v>0</v>
      </c>
      <c r="G373" s="94">
        <f t="shared" si="24"/>
      </c>
      <c r="H373" s="94">
        <f>IF(AND(M373&gt;0,M373&lt;=STATS!$C$22),1,"")</f>
        <v>1</v>
      </c>
      <c r="J373" s="51">
        <v>372</v>
      </c>
      <c r="M373" s="15">
        <v>6</v>
      </c>
      <c r="N373" s="15" t="s">
        <v>257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M374" s="15">
        <v>24</v>
      </c>
      <c r="N374" s="15" t="s">
        <v>258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M375" s="15">
        <v>24</v>
      </c>
      <c r="N375" s="15" t="s">
        <v>258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M376" s="15">
        <v>31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M377" s="15">
        <v>39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M378" s="15">
        <v>42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  <v>0</v>
      </c>
      <c r="F379" s="94">
        <f t="shared" si="23"/>
        <v>0</v>
      </c>
      <c r="G379" s="94">
        <f t="shared" si="24"/>
      </c>
      <c r="H379" s="94">
        <f>IF(AND(M379&gt;0,M379&lt;=STATS!$C$22),1,"")</f>
        <v>1</v>
      </c>
      <c r="J379" s="51">
        <v>378</v>
      </c>
      <c r="M379" s="15">
        <v>12</v>
      </c>
      <c r="N379" s="15" t="s">
        <v>257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  <v>0</v>
      </c>
      <c r="F380" s="94">
        <f t="shared" si="23"/>
        <v>0</v>
      </c>
      <c r="G380" s="94">
        <f t="shared" si="24"/>
      </c>
      <c r="H380" s="94">
        <f>IF(AND(M380&gt;0,M380&lt;=STATS!$C$22),1,"")</f>
        <v>1</v>
      </c>
      <c r="J380" s="51">
        <v>379</v>
      </c>
      <c r="M380" s="15">
        <v>19</v>
      </c>
      <c r="N380" s="15" t="s">
        <v>257</v>
      </c>
      <c r="Q380" s="22"/>
      <c r="R380" s="22"/>
      <c r="S380" s="54"/>
    </row>
    <row r="381" spans="2:118" ht="12.75">
      <c r="B381" s="94">
        <f t="shared" si="21"/>
        <v>2</v>
      </c>
      <c r="C381" s="94">
        <f>IF(COUNT(Q381:EC381)&gt;0,COUNT(Q381:EC381),"")</f>
        <v>2</v>
      </c>
      <c r="D381" s="94">
        <f>IF(COUNT(S381:EC381)&gt;0,COUNT(S381:EC381),"")</f>
        <v>2</v>
      </c>
      <c r="E381" s="94">
        <f t="shared" si="22"/>
        <v>2</v>
      </c>
      <c r="F381" s="94">
        <f t="shared" si="23"/>
        <v>2</v>
      </c>
      <c r="G381" s="94">
        <f t="shared" si="24"/>
        <v>4</v>
      </c>
      <c r="H381" s="94">
        <f>IF(AND(M381&gt;0,M381&lt;=STATS!$C$22),1,"")</f>
        <v>1</v>
      </c>
      <c r="J381" s="51">
        <v>380</v>
      </c>
      <c r="M381" s="15">
        <v>4</v>
      </c>
      <c r="N381" s="15" t="s">
        <v>258</v>
      </c>
      <c r="Q381" s="22"/>
      <c r="R381" s="22"/>
      <c r="S381" s="54"/>
      <c r="CD381" s="15">
        <v>1</v>
      </c>
      <c r="DN381" s="15">
        <v>1</v>
      </c>
    </row>
    <row r="382" spans="2:118" ht="12.75">
      <c r="B382" s="94">
        <f t="shared" si="21"/>
        <v>3</v>
      </c>
      <c r="C382" s="94">
        <f>IF(COUNT(Q382:EC382)&gt;0,COUNT(Q382:EC382),"")</f>
        <v>3</v>
      </c>
      <c r="D382" s="94">
        <f>IF(COUNT(S382:EC382)&gt;0,COUNT(S382:EC382),"")</f>
        <v>3</v>
      </c>
      <c r="E382" s="94">
        <f t="shared" si="22"/>
        <v>3</v>
      </c>
      <c r="F382" s="94">
        <f t="shared" si="23"/>
        <v>3</v>
      </c>
      <c r="G382" s="94">
        <f t="shared" si="24"/>
        <v>4</v>
      </c>
      <c r="H382" s="94">
        <f>IF(AND(M382&gt;0,M382&lt;=STATS!$C$22),1,"")</f>
        <v>1</v>
      </c>
      <c r="J382" s="51">
        <v>381</v>
      </c>
      <c r="M382" s="15">
        <v>4</v>
      </c>
      <c r="N382" s="15" t="s">
        <v>258</v>
      </c>
      <c r="Q382" s="22"/>
      <c r="R382" s="22"/>
      <c r="S382" s="54"/>
      <c r="AM382" s="15">
        <v>1</v>
      </c>
      <c r="BD382" s="15">
        <v>1</v>
      </c>
      <c r="DN382" s="15">
        <v>1</v>
      </c>
    </row>
    <row r="383" spans="2:118" ht="12.75">
      <c r="B383" s="94">
        <f t="shared" si="21"/>
        <v>2</v>
      </c>
      <c r="C383" s="94">
        <f>IF(COUNT(Q383:EC383)&gt;0,COUNT(Q383:EC383),"")</f>
        <v>2</v>
      </c>
      <c r="D383" s="94">
        <f>IF(COUNT(S383:EC383)&gt;0,COUNT(S383:EC383),"")</f>
        <v>2</v>
      </c>
      <c r="E383" s="94">
        <f t="shared" si="22"/>
        <v>2</v>
      </c>
      <c r="F383" s="94">
        <f t="shared" si="23"/>
        <v>2</v>
      </c>
      <c r="G383" s="94">
        <f t="shared" si="24"/>
        <v>3</v>
      </c>
      <c r="H383" s="94">
        <f>IF(AND(M383&gt;0,M383&lt;=STATS!$C$22),1,"")</f>
        <v>1</v>
      </c>
      <c r="J383" s="51">
        <v>382</v>
      </c>
      <c r="M383" s="15">
        <v>3</v>
      </c>
      <c r="N383" s="15" t="s">
        <v>258</v>
      </c>
      <c r="Q383" s="22"/>
      <c r="R383" s="22"/>
      <c r="S383" s="54"/>
      <c r="AY383" s="15">
        <v>1</v>
      </c>
      <c r="DN383" s="15">
        <v>1</v>
      </c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  <v>0</v>
      </c>
      <c r="F384" s="94">
        <f t="shared" si="23"/>
        <v>0</v>
      </c>
      <c r="G384" s="94">
        <f t="shared" si="24"/>
      </c>
      <c r="H384" s="94">
        <f>IF(AND(M384&gt;0,M384&lt;=STATS!$C$22),1,"")</f>
        <v>1</v>
      </c>
      <c r="J384" s="51">
        <v>383</v>
      </c>
      <c r="M384" s="15">
        <v>2</v>
      </c>
      <c r="N384" s="15" t="s">
        <v>257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  <v>0</v>
      </c>
      <c r="F385" s="94">
        <f t="shared" si="23"/>
        <v>0</v>
      </c>
      <c r="G385" s="94">
        <f t="shared" si="24"/>
      </c>
      <c r="H385" s="94">
        <f>IF(AND(M385&gt;0,M385&lt;=STATS!$C$22),1,"")</f>
        <v>1</v>
      </c>
      <c r="J385" s="51">
        <v>384</v>
      </c>
      <c r="M385" s="15">
        <v>22</v>
      </c>
      <c r="N385" s="15" t="s">
        <v>258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M386" s="15">
        <v>36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M387" s="15">
        <v>30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M388" s="15">
        <v>29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M389" s="15">
        <v>33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M390" s="15">
        <v>34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M391" s="15">
        <v>26</v>
      </c>
      <c r="N391" s="15" t="s">
        <v>258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M392" s="15">
        <v>24</v>
      </c>
      <c r="N392" s="15" t="s">
        <v>257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  <v>0</v>
      </c>
      <c r="F393" s="94">
        <f t="shared" si="27"/>
        <v>0</v>
      </c>
      <c r="G393" s="94">
        <f t="shared" si="24"/>
      </c>
      <c r="H393" s="94">
        <f>IF(AND(M393&gt;0,M393&lt;=STATS!$C$22),1,"")</f>
        <v>1</v>
      </c>
      <c r="J393" s="51">
        <v>392</v>
      </c>
      <c r="M393" s="15">
        <v>1</v>
      </c>
      <c r="N393" s="15" t="s">
        <v>257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  <v>0</v>
      </c>
      <c r="F394" s="94">
        <f t="shared" si="27"/>
        <v>0</v>
      </c>
      <c r="G394" s="94">
        <f t="shared" si="24"/>
      </c>
      <c r="H394" s="94">
        <f>IF(AND(M394&gt;0,M394&lt;=STATS!$C$22),1,"")</f>
        <v>1</v>
      </c>
      <c r="J394" s="51">
        <v>393</v>
      </c>
      <c r="M394" s="15">
        <v>22</v>
      </c>
      <c r="N394" s="15" t="s">
        <v>257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M395" s="15">
        <v>24</v>
      </c>
      <c r="N395" s="15" t="s">
        <v>258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  <v>0</v>
      </c>
      <c r="F396" s="94">
        <f t="shared" si="27"/>
        <v>0</v>
      </c>
      <c r="G396" s="94">
        <f t="shared" si="24"/>
      </c>
      <c r="H396" s="94">
        <f>IF(AND(M396&gt;0,M396&lt;=STATS!$C$22),1,"")</f>
        <v>1</v>
      </c>
      <c r="J396" s="51">
        <v>395</v>
      </c>
      <c r="M396" s="15">
        <v>2</v>
      </c>
      <c r="N396" s="15" t="s">
        <v>257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  <v>0</v>
      </c>
      <c r="F397" s="94">
        <f t="shared" si="27"/>
        <v>0</v>
      </c>
      <c r="G397" s="94">
        <f t="shared" si="24"/>
      </c>
      <c r="H397" s="94">
        <f>IF(AND(M397&gt;0,M397&lt;=STATS!$C$22),1,"")</f>
        <v>1</v>
      </c>
      <c r="J397" s="51">
        <v>396</v>
      </c>
      <c r="M397" s="15">
        <v>14</v>
      </c>
      <c r="N397" s="15" t="s">
        <v>257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  <v>0</v>
      </c>
      <c r="F398" s="94">
        <f t="shared" si="27"/>
        <v>0</v>
      </c>
      <c r="G398" s="94">
        <f t="shared" si="24"/>
      </c>
      <c r="H398" s="94">
        <f>IF(AND(M398&gt;0,M398&lt;=STATS!$C$22),1,"")</f>
        <v>1</v>
      </c>
      <c r="J398" s="51">
        <v>397</v>
      </c>
      <c r="M398" s="15">
        <v>19</v>
      </c>
      <c r="N398" s="15" t="s">
        <v>257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  <v>0</v>
      </c>
      <c r="F399" s="94">
        <f t="shared" si="27"/>
        <v>0</v>
      </c>
      <c r="G399" s="94">
        <f t="shared" si="24"/>
      </c>
      <c r="H399" s="94">
        <f>IF(AND(M399&gt;0,M399&lt;=STATS!$C$22),1,"")</f>
        <v>1</v>
      </c>
      <c r="J399" s="51">
        <v>398</v>
      </c>
      <c r="M399" s="15">
        <v>22</v>
      </c>
      <c r="N399" s="15" t="s">
        <v>258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  <v>0</v>
      </c>
      <c r="F400" s="94">
        <f t="shared" si="27"/>
        <v>0</v>
      </c>
      <c r="G400" s="94">
        <f t="shared" si="24"/>
      </c>
      <c r="H400" s="94">
        <f>IF(AND(M400&gt;0,M400&lt;=STATS!$C$22),1,"")</f>
        <v>1</v>
      </c>
      <c r="J400" s="51">
        <v>399</v>
      </c>
      <c r="M400" s="15">
        <v>22</v>
      </c>
      <c r="N400" s="15" t="s">
        <v>258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  <v>0</v>
      </c>
      <c r="F401" s="94">
        <f t="shared" si="27"/>
        <v>0</v>
      </c>
      <c r="G401" s="94">
        <f t="shared" si="24"/>
      </c>
      <c r="H401" s="94">
        <f>IF(AND(M401&gt;0,M401&lt;=STATS!$C$22),1,"")</f>
        <v>1</v>
      </c>
      <c r="J401" s="51">
        <v>400</v>
      </c>
      <c r="M401" s="15">
        <v>21</v>
      </c>
      <c r="N401" s="15" t="s">
        <v>258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  <v>0</v>
      </c>
      <c r="F402" s="94">
        <f t="shared" si="27"/>
        <v>0</v>
      </c>
      <c r="G402" s="94">
        <f t="shared" si="24"/>
      </c>
      <c r="H402" s="94">
        <f>IF(AND(M402&gt;0,M402&lt;=STATS!$C$22),1,"")</f>
        <v>1</v>
      </c>
      <c r="J402" s="51">
        <v>401</v>
      </c>
      <c r="M402" s="15">
        <v>19</v>
      </c>
      <c r="N402" s="15" t="s">
        <v>257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  <v>0</v>
      </c>
      <c r="F403" s="94">
        <f t="shared" si="27"/>
        <v>0</v>
      </c>
      <c r="G403" s="94">
        <f t="shared" si="24"/>
      </c>
      <c r="H403" s="94">
        <f>IF(AND(M403&gt;0,M403&lt;=STATS!$C$22),1,"")</f>
        <v>1</v>
      </c>
      <c r="J403" s="51">
        <v>402</v>
      </c>
      <c r="M403" s="15">
        <v>1</v>
      </c>
      <c r="N403" s="15" t="s">
        <v>257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  <v>0</v>
      </c>
      <c r="F404" s="94">
        <f t="shared" si="27"/>
        <v>0</v>
      </c>
      <c r="G404" s="94">
        <f t="shared" si="24"/>
      </c>
      <c r="H404" s="94">
        <f>IF(AND(M404&gt;0,M404&lt;=STATS!$C$22),1,"")</f>
        <v>1</v>
      </c>
      <c r="J404" s="51">
        <v>403</v>
      </c>
      <c r="M404" s="15">
        <v>3</v>
      </c>
      <c r="N404" s="15" t="s">
        <v>257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  <v>0</v>
      </c>
      <c r="F405" s="94">
        <f t="shared" si="27"/>
        <v>0</v>
      </c>
      <c r="G405" s="94">
        <f t="shared" si="24"/>
      </c>
      <c r="H405" s="94">
        <f>IF(AND(M405&gt;0,M405&lt;=STATS!$C$22),1,"")</f>
        <v>1</v>
      </c>
      <c r="J405" s="51">
        <v>404</v>
      </c>
      <c r="M405" s="15">
        <v>19</v>
      </c>
      <c r="N405" s="15" t="s">
        <v>258</v>
      </c>
      <c r="Q405" s="22"/>
      <c r="R405" s="22"/>
      <c r="S405" s="54"/>
    </row>
    <row r="406" spans="2:29" ht="12.75">
      <c r="B406" s="94">
        <f t="shared" si="25"/>
        <v>1</v>
      </c>
      <c r="C406" s="94">
        <f>IF(COUNT(Q406:EC406)&gt;0,COUNT(Q406:EC406),"")</f>
        <v>1</v>
      </c>
      <c r="D406" s="94">
        <f>IF(COUNT(S406:EC406)&gt;0,COUNT(S406:EC406),"")</f>
        <v>1</v>
      </c>
      <c r="E406" s="94">
        <f t="shared" si="26"/>
        <v>1</v>
      </c>
      <c r="F406" s="94">
        <f t="shared" si="27"/>
        <v>1</v>
      </c>
      <c r="G406" s="94">
        <f t="shared" si="24"/>
        <v>1</v>
      </c>
      <c r="H406" s="94">
        <f>IF(AND(M406&gt;0,M406&lt;=STATS!$C$22),1,"")</f>
        <v>1</v>
      </c>
      <c r="J406" s="51">
        <v>405</v>
      </c>
      <c r="M406" s="15">
        <v>1</v>
      </c>
      <c r="N406" s="15" t="s">
        <v>257</v>
      </c>
      <c r="Q406" s="22"/>
      <c r="R406" s="22"/>
      <c r="S406" s="54"/>
      <c r="AC406" s="15">
        <v>1</v>
      </c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  <v>0</v>
      </c>
      <c r="F407" s="94">
        <f t="shared" si="27"/>
        <v>0</v>
      </c>
      <c r="G407" s="94">
        <f t="shared" si="24"/>
      </c>
      <c r="H407" s="94">
        <f>IF(AND(M407&gt;0,M407&lt;=STATS!$C$22),1,"")</f>
        <v>1</v>
      </c>
      <c r="J407" s="51">
        <v>406</v>
      </c>
      <c r="M407" s="15">
        <v>9</v>
      </c>
      <c r="N407" s="15" t="s">
        <v>258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M408" s="15">
        <v>25</v>
      </c>
      <c r="N408" s="15" t="s">
        <v>258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  <v>0</v>
      </c>
      <c r="F409" s="94">
        <f t="shared" si="27"/>
        <v>0</v>
      </c>
      <c r="G409" s="94">
        <f t="shared" si="24"/>
      </c>
      <c r="H409" s="94">
        <f>IF(AND(M409&gt;0,M409&lt;=STATS!$C$22),1,"")</f>
        <v>1</v>
      </c>
      <c r="J409" s="51">
        <v>408</v>
      </c>
      <c r="M409" s="15">
        <v>14</v>
      </c>
      <c r="N409" s="15" t="s">
        <v>257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M410" s="15">
        <v>26</v>
      </c>
      <c r="N410" s="15" t="s">
        <v>258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M411" s="15">
        <v>36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M412" s="15">
        <v>45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M413" s="15">
        <v>38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M414" s="15">
        <v>24</v>
      </c>
      <c r="N414" s="15" t="s">
        <v>258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  <v>0</v>
      </c>
      <c r="F415" s="94">
        <f t="shared" si="27"/>
        <v>0</v>
      </c>
      <c r="G415" s="94">
        <f t="shared" si="28"/>
      </c>
      <c r="H415" s="94">
        <f>IF(AND(M415&gt;0,M415&lt;=STATS!$C$22),1,"")</f>
        <v>1</v>
      </c>
      <c r="J415" s="51">
        <v>414</v>
      </c>
      <c r="M415" s="15">
        <v>1</v>
      </c>
      <c r="N415" s="15" t="s">
        <v>257</v>
      </c>
      <c r="Q415" s="22"/>
      <c r="R415" s="22"/>
      <c r="S415" s="54"/>
    </row>
    <row r="416" spans="2:118" ht="12.75">
      <c r="B416" s="94">
        <f t="shared" si="25"/>
        <v>2</v>
      </c>
      <c r="C416" s="94">
        <f>IF(COUNT(Q416:EC416)&gt;0,COUNT(Q416:EC416),"")</f>
        <v>2</v>
      </c>
      <c r="D416" s="94">
        <f>IF(COUNT(S416:EC416)&gt;0,COUNT(S416:EC416),"")</f>
        <v>2</v>
      </c>
      <c r="E416" s="94">
        <f t="shared" si="26"/>
        <v>2</v>
      </c>
      <c r="F416" s="94">
        <f t="shared" si="27"/>
        <v>2</v>
      </c>
      <c r="G416" s="94">
        <f t="shared" si="28"/>
        <v>1</v>
      </c>
      <c r="H416" s="94">
        <f>IF(AND(M416&gt;0,M416&lt;=STATS!$C$22),1,"")</f>
        <v>1</v>
      </c>
      <c r="J416" s="51">
        <v>415</v>
      </c>
      <c r="M416" s="15">
        <v>1</v>
      </c>
      <c r="N416" s="15" t="s">
        <v>258</v>
      </c>
      <c r="Q416" s="22"/>
      <c r="R416" s="22"/>
      <c r="S416" s="54"/>
      <c r="CD416" s="15">
        <v>1</v>
      </c>
      <c r="DN416" s="15">
        <v>1</v>
      </c>
    </row>
    <row r="417" spans="2:118" ht="12.75">
      <c r="B417" s="94">
        <f t="shared" si="25"/>
        <v>2</v>
      </c>
      <c r="C417" s="94">
        <f>IF(COUNT(Q417:EC417)&gt;0,COUNT(Q417:EC417),"")</f>
        <v>2</v>
      </c>
      <c r="D417" s="94">
        <f>IF(COUNT(S417:EC417)&gt;0,COUNT(S417:EC417),"")</f>
        <v>2</v>
      </c>
      <c r="E417" s="94">
        <f t="shared" si="26"/>
        <v>2</v>
      </c>
      <c r="F417" s="94">
        <f t="shared" si="27"/>
        <v>2</v>
      </c>
      <c r="G417" s="94">
        <f t="shared" si="28"/>
        <v>2</v>
      </c>
      <c r="H417" s="94">
        <f>IF(AND(M417&gt;0,M417&lt;=STATS!$C$22),1,"")</f>
        <v>1</v>
      </c>
      <c r="J417" s="51">
        <v>416</v>
      </c>
      <c r="M417" s="15">
        <v>2</v>
      </c>
      <c r="N417" s="15" t="s">
        <v>258</v>
      </c>
      <c r="Q417" s="22"/>
      <c r="R417" s="22"/>
      <c r="S417" s="54"/>
      <c r="CE417" s="15">
        <v>1</v>
      </c>
      <c r="DN417" s="15">
        <v>1</v>
      </c>
    </row>
    <row r="418" spans="2:31" ht="12.75">
      <c r="B418" s="94">
        <f t="shared" si="25"/>
        <v>1</v>
      </c>
      <c r="C418" s="94">
        <f>IF(COUNT(Q418:EC418)&gt;0,COUNT(Q418:EC418),"")</f>
        <v>1</v>
      </c>
      <c r="D418" s="94">
        <f>IF(COUNT(S418:EC418)&gt;0,COUNT(S418:EC418),"")</f>
        <v>1</v>
      </c>
      <c r="E418" s="94">
        <f t="shared" si="26"/>
        <v>1</v>
      </c>
      <c r="F418" s="94">
        <f t="shared" si="27"/>
        <v>1</v>
      </c>
      <c r="G418" s="94">
        <f t="shared" si="28"/>
        <v>3</v>
      </c>
      <c r="H418" s="94">
        <f>IF(AND(M418&gt;0,M418&lt;=STATS!$C$22),1,"")</f>
        <v>1</v>
      </c>
      <c r="J418" s="51">
        <v>417</v>
      </c>
      <c r="M418" s="15">
        <v>3</v>
      </c>
      <c r="N418" s="15" t="s">
        <v>258</v>
      </c>
      <c r="Q418" s="22"/>
      <c r="R418" s="22"/>
      <c r="S418" s="54"/>
      <c r="AE418" s="15">
        <v>1</v>
      </c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  <v>0</v>
      </c>
      <c r="F419" s="94">
        <f t="shared" si="27"/>
        <v>0</v>
      </c>
      <c r="G419" s="94">
        <f t="shared" si="28"/>
      </c>
      <c r="H419" s="94">
        <f>IF(AND(M419&gt;0,M419&lt;=STATS!$C$22),1,"")</f>
        <v>1</v>
      </c>
      <c r="J419" s="51">
        <v>418</v>
      </c>
      <c r="M419" s="15">
        <v>13</v>
      </c>
      <c r="N419" s="15" t="s">
        <v>257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M420" s="15">
        <v>34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  <v>0</v>
      </c>
      <c r="F421" s="94">
        <f t="shared" si="27"/>
        <v>0</v>
      </c>
      <c r="G421" s="94">
        <f t="shared" si="28"/>
      </c>
      <c r="H421" s="94">
        <f>IF(AND(M421&gt;0,M421&lt;=STATS!$C$22),1,"")</f>
        <v>1</v>
      </c>
      <c r="J421" s="51">
        <v>420</v>
      </c>
      <c r="M421" s="15">
        <v>15</v>
      </c>
      <c r="N421" s="15" t="s">
        <v>258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  <v>0</v>
      </c>
      <c r="F422" s="94">
        <f t="shared" si="27"/>
        <v>0</v>
      </c>
      <c r="G422" s="94">
        <f t="shared" si="28"/>
      </c>
      <c r="H422" s="94">
        <f>IF(AND(M422&gt;0,M422&lt;=STATS!$C$22),1,"")</f>
        <v>1</v>
      </c>
      <c r="J422" s="51">
        <v>421</v>
      </c>
      <c r="M422" s="15">
        <v>13</v>
      </c>
      <c r="N422" s="15" t="s">
        <v>257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M423" s="15">
        <v>32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M424" s="15">
        <v>40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M425" s="15">
        <v>36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  <v>0</v>
      </c>
      <c r="F426" s="94">
        <f t="shared" si="27"/>
        <v>0</v>
      </c>
      <c r="G426" s="94">
        <f t="shared" si="28"/>
      </c>
      <c r="H426" s="94">
        <f>IF(AND(M426&gt;0,M426&lt;=STATS!$C$22),1,"")</f>
        <v>1</v>
      </c>
      <c r="J426" s="51">
        <v>425</v>
      </c>
      <c r="M426" s="15">
        <v>10</v>
      </c>
      <c r="N426" s="15" t="s">
        <v>257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M427" s="15">
        <v>26</v>
      </c>
      <c r="N427" s="15" t="s">
        <v>258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M428" s="15">
        <v>28</v>
      </c>
      <c r="N428" s="15" t="s">
        <v>258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  <v>0</v>
      </c>
      <c r="F429" s="94">
        <f t="shared" si="27"/>
        <v>0</v>
      </c>
      <c r="G429" s="94">
        <f t="shared" si="28"/>
      </c>
      <c r="H429" s="94">
        <f>IF(AND(M429&gt;0,M429&lt;=STATS!$C$22),1,"")</f>
        <v>1</v>
      </c>
      <c r="J429" s="51">
        <v>428</v>
      </c>
      <c r="M429" s="15">
        <v>22</v>
      </c>
      <c r="N429" s="15" t="s">
        <v>257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  <v>0</v>
      </c>
      <c r="F430" s="94">
        <f t="shared" si="27"/>
        <v>0</v>
      </c>
      <c r="G430" s="94">
        <f t="shared" si="28"/>
      </c>
      <c r="H430" s="94">
        <f>IF(AND(M430&gt;0,M430&lt;=STATS!$C$22),1,"")</f>
        <v>1</v>
      </c>
      <c r="J430" s="51">
        <v>429</v>
      </c>
      <c r="M430" s="15">
        <v>20</v>
      </c>
      <c r="N430" s="15" t="s">
        <v>258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  <v>0</v>
      </c>
      <c r="F431" s="94">
        <f t="shared" si="27"/>
        <v>0</v>
      </c>
      <c r="G431" s="94">
        <f t="shared" si="28"/>
      </c>
      <c r="H431" s="94">
        <f>IF(AND(M431&gt;0,M431&lt;=STATS!$C$22),1,"")</f>
        <v>1</v>
      </c>
      <c r="J431" s="51">
        <v>430</v>
      </c>
      <c r="M431" s="15">
        <v>23</v>
      </c>
      <c r="N431" s="15" t="s">
        <v>258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  <v>0</v>
      </c>
      <c r="F432" s="94">
        <f t="shared" si="27"/>
        <v>0</v>
      </c>
      <c r="G432" s="94">
        <f t="shared" si="28"/>
      </c>
      <c r="H432" s="94">
        <f>IF(AND(M432&gt;0,M432&lt;=STATS!$C$22),1,"")</f>
        <v>1</v>
      </c>
      <c r="J432" s="51">
        <v>431</v>
      </c>
      <c r="M432" s="15">
        <v>17</v>
      </c>
      <c r="N432" s="15" t="s">
        <v>257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  <v>0</v>
      </c>
      <c r="F433" s="94">
        <f t="shared" si="27"/>
        <v>0</v>
      </c>
      <c r="G433" s="94">
        <f t="shared" si="28"/>
      </c>
      <c r="H433" s="94">
        <f>IF(AND(M433&gt;0,M433&lt;=STATS!$C$22),1,"")</f>
        <v>1</v>
      </c>
      <c r="J433" s="51">
        <v>432</v>
      </c>
      <c r="M433" s="15">
        <v>22</v>
      </c>
      <c r="N433" s="15" t="s">
        <v>258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  <v>0</v>
      </c>
      <c r="F434" s="94">
        <f t="shared" si="27"/>
        <v>0</v>
      </c>
      <c r="G434" s="94">
        <f t="shared" si="28"/>
      </c>
      <c r="H434" s="94">
        <f>IF(AND(M434&gt;0,M434&lt;=STATS!$C$22),1,"")</f>
        <v>1</v>
      </c>
      <c r="J434" s="51">
        <v>433</v>
      </c>
      <c r="M434" s="15">
        <v>21</v>
      </c>
      <c r="N434" s="15" t="s">
        <v>258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  <v>0</v>
      </c>
      <c r="F435" s="94">
        <f t="shared" si="27"/>
        <v>0</v>
      </c>
      <c r="G435" s="94">
        <f t="shared" si="28"/>
      </c>
      <c r="H435" s="94">
        <f>IF(AND(M435&gt;0,M435&lt;=STATS!$C$22),1,"")</f>
        <v>1</v>
      </c>
      <c r="J435" s="51">
        <v>434</v>
      </c>
      <c r="M435" s="15">
        <v>20</v>
      </c>
      <c r="N435" s="15" t="s">
        <v>258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  <v>0</v>
      </c>
      <c r="F436" s="94">
        <f t="shared" si="27"/>
        <v>0</v>
      </c>
      <c r="G436" s="94">
        <f t="shared" si="28"/>
      </c>
      <c r="H436" s="94">
        <f>IF(AND(M436&gt;0,M436&lt;=STATS!$C$22),1,"")</f>
        <v>1</v>
      </c>
      <c r="J436" s="51">
        <v>435</v>
      </c>
      <c r="M436" s="15">
        <v>16</v>
      </c>
      <c r="N436" s="15" t="s">
        <v>258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  <v>0</v>
      </c>
      <c r="F437" s="94">
        <f t="shared" si="27"/>
        <v>0</v>
      </c>
      <c r="G437" s="94">
        <f t="shared" si="28"/>
      </c>
      <c r="H437" s="94">
        <f>IF(AND(M437&gt;0,M437&lt;=STATS!$C$22),1,"")</f>
        <v>1</v>
      </c>
      <c r="J437" s="51">
        <v>436</v>
      </c>
      <c r="M437" s="15">
        <v>8</v>
      </c>
      <c r="N437" s="15" t="s">
        <v>257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M438" s="15">
        <v>24</v>
      </c>
      <c r="N438" s="15" t="s">
        <v>258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  <v>0</v>
      </c>
      <c r="F439" s="94">
        <f t="shared" si="27"/>
        <v>0</v>
      </c>
      <c r="G439" s="94">
        <f t="shared" si="28"/>
      </c>
      <c r="H439" s="94">
        <f>IF(AND(M439&gt;0,M439&lt;=STATS!$C$22),1,"")</f>
        <v>1</v>
      </c>
      <c r="J439" s="51">
        <v>438</v>
      </c>
      <c r="M439" s="15">
        <v>23</v>
      </c>
      <c r="N439" s="15" t="s">
        <v>258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M440" s="15">
        <v>24</v>
      </c>
      <c r="N440" s="15" t="s">
        <v>258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M441" s="15">
        <v>26</v>
      </c>
      <c r="N441" s="15" t="s">
        <v>258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M442" s="15">
        <v>24</v>
      </c>
      <c r="N442" s="15" t="s">
        <v>258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  <v>0</v>
      </c>
      <c r="F443" s="94">
        <f t="shared" si="27"/>
        <v>0</v>
      </c>
      <c r="G443" s="94">
        <f t="shared" si="28"/>
      </c>
      <c r="H443" s="94">
        <f>IF(AND(M443&gt;0,M443&lt;=STATS!$C$22),1,"")</f>
        <v>1</v>
      </c>
      <c r="J443" s="51">
        <v>442</v>
      </c>
      <c r="M443" s="15">
        <v>6</v>
      </c>
      <c r="N443" s="15" t="s">
        <v>257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  <v>0</v>
      </c>
      <c r="F444" s="94">
        <f t="shared" si="27"/>
        <v>0</v>
      </c>
      <c r="G444" s="94">
        <f t="shared" si="28"/>
      </c>
      <c r="H444" s="94">
        <f>IF(AND(M444&gt;0,M444&lt;=STATS!$C$22),1,"")</f>
        <v>1</v>
      </c>
      <c r="J444" s="51">
        <v>443</v>
      </c>
      <c r="M444" s="15">
        <v>13</v>
      </c>
      <c r="N444" s="15" t="s">
        <v>257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M445" s="15">
        <v>27</v>
      </c>
      <c r="N445" s="15" t="s">
        <v>258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M446" s="15">
        <v>34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  <v>0</v>
      </c>
      <c r="F447" s="94">
        <f t="shared" si="27"/>
        <v>0</v>
      </c>
      <c r="G447" s="94">
        <f t="shared" si="28"/>
      </c>
      <c r="H447" s="94">
        <f>IF(AND(M447&gt;0,M447&lt;=STATS!$C$22),1,"")</f>
        <v>1</v>
      </c>
      <c r="J447" s="51">
        <v>446</v>
      </c>
      <c r="M447" s="15">
        <v>22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  <v>0</v>
      </c>
      <c r="F448" s="94">
        <f t="shared" si="27"/>
        <v>0</v>
      </c>
      <c r="G448" s="94">
        <f t="shared" si="28"/>
      </c>
      <c r="H448" s="94">
        <f>IF(AND(M448&gt;0,M448&lt;=STATS!$C$22),1,"")</f>
        <v>1</v>
      </c>
      <c r="J448" s="51">
        <v>447</v>
      </c>
      <c r="M448" s="15">
        <v>12</v>
      </c>
      <c r="N448" s="15" t="s">
        <v>258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  <v>0</v>
      </c>
      <c r="F449" s="94">
        <f t="shared" si="27"/>
        <v>0</v>
      </c>
      <c r="G449" s="94">
        <f t="shared" si="28"/>
      </c>
      <c r="H449" s="94">
        <f>IF(AND(M449&gt;0,M449&lt;=STATS!$C$22),1,"")</f>
        <v>1</v>
      </c>
      <c r="J449" s="51">
        <v>448</v>
      </c>
      <c r="M449" s="15">
        <v>2</v>
      </c>
      <c r="N449" s="15" t="s">
        <v>257</v>
      </c>
      <c r="Q449" s="22"/>
      <c r="R449" s="22"/>
      <c r="S449" s="54"/>
    </row>
    <row r="450" spans="2:65" ht="12.75">
      <c r="B450" s="94">
        <f aca="true" t="shared" si="29" ref="B450:B513">COUNT(Q450:EA450)</f>
        <v>1</v>
      </c>
      <c r="C450" s="94">
        <f>IF(COUNT(Q450:EC450)&gt;0,COUNT(Q450:EC450),"")</f>
        <v>1</v>
      </c>
      <c r="D450" s="94">
        <f>IF(COUNT(S450:EC450)&gt;0,COUNT(S450:EC450),"")</f>
        <v>1</v>
      </c>
      <c r="E450" s="94">
        <f aca="true" t="shared" si="30" ref="E450:E513">IF(H450=1,COUNT(Q450:EA450),"")</f>
        <v>1</v>
      </c>
      <c r="F450" s="94">
        <f aca="true" t="shared" si="31" ref="F450:F513">IF(H450=1,COUNT(T450:EA450),"")</f>
        <v>1</v>
      </c>
      <c r="G450" s="94">
        <f t="shared" si="28"/>
        <v>7</v>
      </c>
      <c r="H450" s="94">
        <f>IF(AND(M450&gt;0,M450&lt;=STATS!$C$22),1,"")</f>
        <v>1</v>
      </c>
      <c r="J450" s="51">
        <v>449</v>
      </c>
      <c r="M450" s="15">
        <v>7</v>
      </c>
      <c r="N450" s="15" t="s">
        <v>258</v>
      </c>
      <c r="Q450" s="22"/>
      <c r="R450" s="22"/>
      <c r="S450" s="54"/>
      <c r="BM450" s="15">
        <v>1</v>
      </c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  <v>0</v>
      </c>
      <c r="F451" s="94">
        <f t="shared" si="31"/>
        <v>0</v>
      </c>
      <c r="G451" s="94">
        <f t="shared" si="28"/>
      </c>
      <c r="H451" s="94">
        <f>IF(AND(M451&gt;0,M451&lt;=STATS!$C$22),1,"")</f>
        <v>1</v>
      </c>
      <c r="J451" s="51">
        <v>450</v>
      </c>
      <c r="M451" s="15">
        <v>20</v>
      </c>
      <c r="N451" s="15" t="s">
        <v>258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M452" s="15">
        <v>26</v>
      </c>
      <c r="N452" s="15" t="s">
        <v>258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M453" s="15">
        <v>33</v>
      </c>
      <c r="N453" s="15" t="s">
        <v>258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M454" s="15">
        <v>33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M455" s="15">
        <v>31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  <v>0</v>
      </c>
      <c r="F456" s="94">
        <f t="shared" si="31"/>
        <v>0</v>
      </c>
      <c r="G456" s="94">
        <f t="shared" si="28"/>
      </c>
      <c r="H456" s="94">
        <f>IF(AND(M456&gt;0,M456&lt;=STATS!$C$22),1,"")</f>
        <v>1</v>
      </c>
      <c r="J456" s="51">
        <v>455</v>
      </c>
      <c r="M456" s="15">
        <v>21</v>
      </c>
      <c r="N456" s="15" t="s">
        <v>257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M457" s="15">
        <v>36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M458" s="15">
        <v>37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M459" s="15">
        <v>26</v>
      </c>
      <c r="N459" s="15" t="s">
        <v>258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  <v>0</v>
      </c>
      <c r="F460" s="94">
        <f t="shared" si="31"/>
        <v>0</v>
      </c>
      <c r="G460" s="94">
        <f t="shared" si="28"/>
      </c>
      <c r="H460" s="94">
        <f>IF(AND(M460&gt;0,M460&lt;=STATS!$C$22),1,"")</f>
        <v>1</v>
      </c>
      <c r="J460" s="51">
        <v>459</v>
      </c>
      <c r="M460" s="15">
        <v>22</v>
      </c>
      <c r="N460" s="15" t="s">
        <v>257</v>
      </c>
      <c r="Q460" s="22"/>
      <c r="R460" s="22"/>
      <c r="S460" s="54"/>
    </row>
    <row r="461" spans="2:33" ht="12.75">
      <c r="B461" s="94">
        <f t="shared" si="29"/>
        <v>1</v>
      </c>
      <c r="C461" s="94">
        <f>IF(COUNT(Q461:EC461)&gt;0,COUNT(Q461:EC461),"")</f>
        <v>1</v>
      </c>
      <c r="D461" s="94">
        <f>IF(COUNT(S461:EC461)&gt;0,COUNT(S461:EC461),"")</f>
        <v>1</v>
      </c>
      <c r="E461" s="94">
        <f t="shared" si="30"/>
        <v>1</v>
      </c>
      <c r="F461" s="94">
        <f t="shared" si="31"/>
        <v>1</v>
      </c>
      <c r="G461" s="94">
        <f t="shared" si="28"/>
        <v>1</v>
      </c>
      <c r="H461" s="94">
        <f>IF(AND(M461&gt;0,M461&lt;=STATS!$C$22),1,"")</f>
        <v>1</v>
      </c>
      <c r="J461" s="51">
        <v>460</v>
      </c>
      <c r="M461" s="15">
        <v>1</v>
      </c>
      <c r="N461" s="15" t="s">
        <v>257</v>
      </c>
      <c r="Q461" s="22"/>
      <c r="R461" s="22"/>
      <c r="S461" s="54"/>
      <c r="AG461" s="15">
        <v>1</v>
      </c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  <v>0</v>
      </c>
      <c r="F462" s="94">
        <f t="shared" si="31"/>
        <v>0</v>
      </c>
      <c r="G462" s="94">
        <f t="shared" si="28"/>
      </c>
      <c r="H462" s="94">
        <f>IF(AND(M462&gt;0,M462&lt;=STATS!$C$22),1,"")</f>
        <v>1</v>
      </c>
      <c r="J462" s="51">
        <v>461</v>
      </c>
      <c r="M462" s="15">
        <v>2</v>
      </c>
      <c r="N462" s="15" t="s">
        <v>257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  <v>0</v>
      </c>
      <c r="F463" s="94">
        <f t="shared" si="31"/>
        <v>0</v>
      </c>
      <c r="G463" s="94">
        <f t="shared" si="28"/>
      </c>
      <c r="H463" s="94">
        <f>IF(AND(M463&gt;0,M463&lt;=STATS!$C$22),1,"")</f>
        <v>1</v>
      </c>
      <c r="J463" s="51">
        <v>462</v>
      </c>
      <c r="M463" s="15">
        <v>12</v>
      </c>
      <c r="N463" s="15" t="s">
        <v>257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M464" s="15">
        <v>25</v>
      </c>
      <c r="N464" s="15" t="s">
        <v>258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  <v>0</v>
      </c>
      <c r="F465" s="94">
        <f t="shared" si="31"/>
        <v>0</v>
      </c>
      <c r="G465" s="94">
        <f t="shared" si="28"/>
      </c>
      <c r="H465" s="94">
        <f>IF(AND(M465&gt;0,M465&lt;=STATS!$C$22),1,"")</f>
        <v>1</v>
      </c>
      <c r="J465" s="51">
        <v>464</v>
      </c>
      <c r="M465" s="15">
        <v>23</v>
      </c>
      <c r="N465" s="15" t="s">
        <v>257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  <v>0</v>
      </c>
      <c r="F466" s="94">
        <f t="shared" si="31"/>
        <v>0</v>
      </c>
      <c r="G466" s="94">
        <f t="shared" si="28"/>
      </c>
      <c r="H466" s="94">
        <f>IF(AND(M466&gt;0,M466&lt;=STATS!$C$22),1,"")</f>
        <v>1</v>
      </c>
      <c r="J466" s="51">
        <v>465</v>
      </c>
      <c r="M466" s="15">
        <v>23</v>
      </c>
      <c r="N466" s="15" t="s">
        <v>257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  <v>0</v>
      </c>
      <c r="F467" s="94">
        <f t="shared" si="31"/>
        <v>0</v>
      </c>
      <c r="G467" s="94">
        <f t="shared" si="28"/>
      </c>
      <c r="H467" s="94">
        <f>IF(AND(M467&gt;0,M467&lt;=STATS!$C$22),1,"")</f>
        <v>1</v>
      </c>
      <c r="J467" s="51">
        <v>466</v>
      </c>
      <c r="M467" s="15">
        <v>22</v>
      </c>
      <c r="N467" s="15" t="s">
        <v>258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  <v>0</v>
      </c>
      <c r="F468" s="94">
        <f t="shared" si="31"/>
        <v>0</v>
      </c>
      <c r="G468" s="94">
        <f t="shared" si="28"/>
      </c>
      <c r="H468" s="94">
        <f>IF(AND(M468&gt;0,M468&lt;=STATS!$C$22),1,"")</f>
        <v>1</v>
      </c>
      <c r="J468" s="51">
        <v>467</v>
      </c>
      <c r="M468" s="15">
        <v>19</v>
      </c>
      <c r="N468" s="15" t="s">
        <v>258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  <v>0</v>
      </c>
      <c r="F469" s="94">
        <f t="shared" si="31"/>
        <v>0</v>
      </c>
      <c r="G469" s="94">
        <f t="shared" si="28"/>
      </c>
      <c r="H469" s="94">
        <f>IF(AND(M469&gt;0,M469&lt;=STATS!$C$22),1,"")</f>
        <v>1</v>
      </c>
      <c r="J469" s="51">
        <v>468</v>
      </c>
      <c r="M469" s="15">
        <v>5</v>
      </c>
      <c r="N469" s="15" t="s">
        <v>257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  <v>0</v>
      </c>
      <c r="F470" s="94">
        <f t="shared" si="31"/>
        <v>0</v>
      </c>
      <c r="G470" s="94">
        <f t="shared" si="28"/>
      </c>
      <c r="H470" s="94">
        <f>IF(AND(M470&gt;0,M470&lt;=STATS!$C$22),1,"")</f>
        <v>1</v>
      </c>
      <c r="J470" s="51">
        <v>469</v>
      </c>
      <c r="M470" s="15">
        <v>20</v>
      </c>
      <c r="N470" s="15" t="s">
        <v>258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M471" s="15">
        <v>29</v>
      </c>
      <c r="N471" s="15" t="s">
        <v>258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M472" s="15">
        <v>27</v>
      </c>
      <c r="N472" s="15" t="s">
        <v>258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M473" s="15">
        <v>25</v>
      </c>
      <c r="N473" s="15" t="s">
        <v>258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  <v>0</v>
      </c>
      <c r="F474" s="94">
        <f t="shared" si="31"/>
        <v>0</v>
      </c>
      <c r="G474" s="94">
        <f aca="true" t="shared" si="32" ref="G474:G537">IF($B474&gt;=1,$M474,"")</f>
      </c>
      <c r="H474" s="94">
        <f>IF(AND(M474&gt;0,M474&lt;=STATS!$C$22),1,"")</f>
        <v>1</v>
      </c>
      <c r="J474" s="51">
        <v>473</v>
      </c>
      <c r="M474" s="15">
        <v>9</v>
      </c>
      <c r="N474" s="15" t="s">
        <v>257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  <v>0</v>
      </c>
      <c r="F475" s="94">
        <f t="shared" si="31"/>
        <v>0</v>
      </c>
      <c r="G475" s="94">
        <f t="shared" si="32"/>
      </c>
      <c r="H475" s="94">
        <f>IF(AND(M475&gt;0,M475&lt;=STATS!$C$22),1,"")</f>
        <v>1</v>
      </c>
      <c r="J475" s="51">
        <v>474</v>
      </c>
      <c r="M475" s="15">
        <v>12</v>
      </c>
      <c r="N475" s="15" t="s">
        <v>258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  <v>0</v>
      </c>
      <c r="F476" s="94">
        <f t="shared" si="31"/>
        <v>0</v>
      </c>
      <c r="G476" s="94">
        <f t="shared" si="32"/>
      </c>
      <c r="H476" s="94">
        <f>IF(AND(M476&gt;0,M476&lt;=STATS!$C$22),1,"")</f>
        <v>1</v>
      </c>
      <c r="J476" s="51">
        <v>475</v>
      </c>
      <c r="M476" s="15">
        <v>3</v>
      </c>
      <c r="N476" s="15" t="s">
        <v>257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  <v>0</v>
      </c>
      <c r="F477" s="94">
        <f t="shared" si="31"/>
        <v>0</v>
      </c>
      <c r="G477" s="94">
        <f t="shared" si="32"/>
      </c>
      <c r="H477" s="94">
        <f>IF(AND(M477&gt;0,M477&lt;=STATS!$C$22),1,"")</f>
        <v>1</v>
      </c>
      <c r="J477" s="51">
        <v>476</v>
      </c>
      <c r="M477" s="15">
        <v>4</v>
      </c>
      <c r="N477" s="15" t="s">
        <v>257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M478" s="15">
        <v>24</v>
      </c>
      <c r="N478" s="15" t="s">
        <v>258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M479" s="15">
        <v>33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M480" s="15">
        <v>25</v>
      </c>
      <c r="N480" s="15" t="s">
        <v>258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  <v>0</v>
      </c>
      <c r="F481" s="94">
        <f t="shared" si="31"/>
        <v>0</v>
      </c>
      <c r="G481" s="94">
        <f t="shared" si="32"/>
      </c>
      <c r="H481" s="94">
        <f>IF(AND(M481&gt;0,M481&lt;=STATS!$C$22),1,"")</f>
        <v>1</v>
      </c>
      <c r="J481" s="51">
        <v>480</v>
      </c>
      <c r="M481" s="15">
        <v>1</v>
      </c>
      <c r="N481" s="15" t="s">
        <v>257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P482" s="15" t="s">
        <v>255</v>
      </c>
      <c r="Q482" s="22"/>
      <c r="R482" s="22"/>
      <c r="S482" s="54"/>
    </row>
    <row r="483" spans="2:51" ht="12.75">
      <c r="B483" s="94">
        <f t="shared" si="29"/>
        <v>3</v>
      </c>
      <c r="C483" s="94">
        <f>IF(COUNT(Q483:EC483)&gt;0,COUNT(Q483:EC483),"")</f>
        <v>3</v>
      </c>
      <c r="D483" s="94">
        <f>IF(COUNT(S483:EC483)&gt;0,COUNT(S483:EC483),"")</f>
        <v>3</v>
      </c>
      <c r="E483" s="94">
        <f t="shared" si="30"/>
        <v>3</v>
      </c>
      <c r="F483" s="94">
        <f t="shared" si="31"/>
        <v>3</v>
      </c>
      <c r="G483" s="94">
        <f t="shared" si="32"/>
        <v>1</v>
      </c>
      <c r="H483" s="94">
        <f>IF(AND(M483&gt;0,M483&lt;=STATS!$C$22),1,"")</f>
        <v>1</v>
      </c>
      <c r="J483" s="51">
        <v>482</v>
      </c>
      <c r="M483" s="15">
        <v>1</v>
      </c>
      <c r="N483" s="15" t="s">
        <v>257</v>
      </c>
      <c r="Q483" s="22"/>
      <c r="R483" s="22"/>
      <c r="S483" s="54"/>
      <c r="AM483" s="15">
        <v>1</v>
      </c>
      <c r="AQ483" s="15">
        <v>1</v>
      </c>
      <c r="AY483" s="15">
        <v>1</v>
      </c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M484" s="15">
        <v>25</v>
      </c>
      <c r="N484" s="15" t="s">
        <v>258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M485" s="15">
        <v>26</v>
      </c>
      <c r="N485" s="15" t="s">
        <v>258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M486" s="15">
        <v>24</v>
      </c>
      <c r="N486" s="15" t="s">
        <v>258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M487" s="15">
        <v>32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M488" s="15">
        <v>43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M489" s="15">
        <v>34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  <v>0</v>
      </c>
      <c r="F490" s="94">
        <f t="shared" si="31"/>
        <v>0</v>
      </c>
      <c r="G490" s="94">
        <f t="shared" si="32"/>
      </c>
      <c r="H490" s="94">
        <f>IF(AND(M490&gt;0,M490&lt;=STATS!$C$22),1,"")</f>
        <v>1</v>
      </c>
      <c r="J490" s="51">
        <v>489</v>
      </c>
      <c r="M490" s="15">
        <v>8</v>
      </c>
      <c r="N490" s="15" t="s">
        <v>257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M491" s="15">
        <v>30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  <v>0</v>
      </c>
      <c r="F492" s="94">
        <f t="shared" si="31"/>
        <v>0</v>
      </c>
      <c r="G492" s="94">
        <f t="shared" si="32"/>
      </c>
      <c r="H492" s="94">
        <f>IF(AND(M492&gt;0,M492&lt;=STATS!$C$22),1,"")</f>
        <v>1</v>
      </c>
      <c r="J492" s="51">
        <v>491</v>
      </c>
      <c r="M492" s="15">
        <v>16</v>
      </c>
      <c r="N492" s="15" t="s">
        <v>257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M493" s="15">
        <v>30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  <v>0</v>
      </c>
      <c r="F494" s="94">
        <f t="shared" si="31"/>
        <v>0</v>
      </c>
      <c r="G494" s="94">
        <f t="shared" si="32"/>
      </c>
      <c r="H494" s="94">
        <f>IF(AND(M494&gt;0,M494&lt;=STATS!$C$22),1,"")</f>
        <v>1</v>
      </c>
      <c r="J494" s="51">
        <v>493</v>
      </c>
      <c r="M494" s="15">
        <v>13</v>
      </c>
      <c r="N494" s="15" t="s">
        <v>257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  <v>0</v>
      </c>
      <c r="F495" s="94">
        <f t="shared" si="31"/>
        <v>0</v>
      </c>
      <c r="G495" s="94">
        <f t="shared" si="32"/>
      </c>
      <c r="H495" s="94">
        <f>IF(AND(M495&gt;0,M495&lt;=STATS!$C$22),1,"")</f>
        <v>1</v>
      </c>
      <c r="J495" s="51">
        <v>494</v>
      </c>
      <c r="M495" s="15">
        <v>22</v>
      </c>
      <c r="N495" s="15" t="s">
        <v>257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  <v>0</v>
      </c>
      <c r="F496" s="94">
        <f t="shared" si="31"/>
        <v>0</v>
      </c>
      <c r="G496" s="94">
        <f t="shared" si="32"/>
      </c>
      <c r="H496" s="94">
        <f>IF(AND(M496&gt;0,M496&lt;=STATS!$C$22),1,"")</f>
        <v>1</v>
      </c>
      <c r="J496" s="51">
        <v>495</v>
      </c>
      <c r="M496" s="15">
        <v>23</v>
      </c>
      <c r="N496" s="15" t="s">
        <v>258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M497" s="15">
        <v>28</v>
      </c>
      <c r="N497" s="15" t="s">
        <v>258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M498" s="15">
        <v>25</v>
      </c>
      <c r="N498" s="15" t="s">
        <v>258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  <v>0</v>
      </c>
      <c r="F499" s="94">
        <f t="shared" si="31"/>
        <v>0</v>
      </c>
      <c r="G499" s="94">
        <f t="shared" si="32"/>
      </c>
      <c r="H499" s="94">
        <f>IF(AND(M499&gt;0,M499&lt;=STATS!$C$22),1,"")</f>
        <v>1</v>
      </c>
      <c r="J499" s="51">
        <v>498</v>
      </c>
      <c r="M499" s="15">
        <v>2</v>
      </c>
      <c r="N499" s="15" t="s">
        <v>257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  <v>0</v>
      </c>
      <c r="F500" s="94">
        <f t="shared" si="31"/>
        <v>0</v>
      </c>
      <c r="G500" s="94">
        <f t="shared" si="32"/>
      </c>
      <c r="H500" s="94">
        <f>IF(AND(M500&gt;0,M500&lt;=STATS!$C$22),1,"")</f>
        <v>1</v>
      </c>
      <c r="J500" s="51">
        <v>499</v>
      </c>
      <c r="M500" s="15">
        <v>10</v>
      </c>
      <c r="N500" s="15" t="s">
        <v>257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  <v>0</v>
      </c>
      <c r="F501" s="94">
        <f t="shared" si="31"/>
        <v>0</v>
      </c>
      <c r="G501" s="94">
        <f t="shared" si="32"/>
      </c>
      <c r="H501" s="94">
        <f>IF(AND(M501&gt;0,M501&lt;=STATS!$C$22),1,"")</f>
        <v>1</v>
      </c>
      <c r="J501" s="51">
        <v>500</v>
      </c>
      <c r="M501" s="15">
        <v>13</v>
      </c>
      <c r="N501" s="15" t="s">
        <v>257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  <v>0</v>
      </c>
      <c r="F502" s="94">
        <f t="shared" si="31"/>
        <v>0</v>
      </c>
      <c r="G502" s="94">
        <f t="shared" si="32"/>
      </c>
      <c r="H502" s="94">
        <f>IF(AND(M502&gt;0,M502&lt;=STATS!$C$22),1,"")</f>
        <v>1</v>
      </c>
      <c r="J502" s="51">
        <v>501</v>
      </c>
      <c r="M502" s="15">
        <v>10</v>
      </c>
      <c r="N502" s="15" t="s">
        <v>257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  <v>0</v>
      </c>
      <c r="F503" s="94">
        <f t="shared" si="31"/>
        <v>0</v>
      </c>
      <c r="G503" s="94">
        <f t="shared" si="32"/>
      </c>
      <c r="H503" s="94">
        <f>IF(AND(M503&gt;0,M503&lt;=STATS!$C$22),1,"")</f>
        <v>1</v>
      </c>
      <c r="J503" s="51">
        <v>502</v>
      </c>
      <c r="M503" s="15">
        <v>20</v>
      </c>
      <c r="N503" s="15" t="s">
        <v>257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M504" s="15">
        <v>26</v>
      </c>
      <c r="N504" s="15" t="s">
        <v>258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M505" s="15">
        <v>25</v>
      </c>
      <c r="N505" s="15" t="s">
        <v>258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  <v>0</v>
      </c>
      <c r="F506" s="94">
        <f t="shared" si="31"/>
        <v>0</v>
      </c>
      <c r="G506" s="94">
        <f t="shared" si="32"/>
      </c>
      <c r="H506" s="94">
        <f>IF(AND(M506&gt;0,M506&lt;=STATS!$C$22),1,"")</f>
        <v>1</v>
      </c>
      <c r="J506" s="51">
        <v>505</v>
      </c>
      <c r="M506" s="15">
        <v>22</v>
      </c>
      <c r="N506" s="15" t="s">
        <v>258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  <v>0</v>
      </c>
      <c r="F507" s="94">
        <f t="shared" si="31"/>
        <v>0</v>
      </c>
      <c r="G507" s="94">
        <f t="shared" si="32"/>
      </c>
      <c r="H507" s="94">
        <f>IF(AND(M507&gt;0,M507&lt;=STATS!$C$22),1,"")</f>
        <v>1</v>
      </c>
      <c r="J507" s="51">
        <v>506</v>
      </c>
      <c r="M507" s="15">
        <v>4</v>
      </c>
      <c r="N507" s="15" t="s">
        <v>257</v>
      </c>
      <c r="Q507" s="22"/>
      <c r="R507" s="22"/>
      <c r="S507" s="54"/>
    </row>
    <row r="508" spans="2:51" ht="12.75">
      <c r="B508" s="94">
        <f t="shared" si="29"/>
        <v>1</v>
      </c>
      <c r="C508" s="94">
        <f>IF(COUNT(Q508:EC508)&gt;0,COUNT(Q508:EC508),"")</f>
        <v>1</v>
      </c>
      <c r="D508" s="94">
        <f>IF(COUNT(S508:EC508)&gt;0,COUNT(S508:EC508),"")</f>
        <v>1</v>
      </c>
      <c r="E508" s="94">
        <f t="shared" si="30"/>
        <v>1</v>
      </c>
      <c r="F508" s="94">
        <f t="shared" si="31"/>
        <v>1</v>
      </c>
      <c r="G508" s="94">
        <f t="shared" si="32"/>
        <v>3</v>
      </c>
      <c r="H508" s="94">
        <f>IF(AND(M508&gt;0,M508&lt;=STATS!$C$22),1,"")</f>
        <v>1</v>
      </c>
      <c r="J508" s="51">
        <v>507</v>
      </c>
      <c r="M508" s="15">
        <v>3</v>
      </c>
      <c r="N508" s="15" t="s">
        <v>258</v>
      </c>
      <c r="Q508" s="22"/>
      <c r="R508" s="22"/>
      <c r="S508" s="54"/>
      <c r="AY508" s="15">
        <v>1</v>
      </c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  <v>0</v>
      </c>
      <c r="F509" s="94">
        <f t="shared" si="31"/>
        <v>0</v>
      </c>
      <c r="G509" s="94">
        <f t="shared" si="32"/>
      </c>
      <c r="H509" s="94">
        <f>IF(AND(M509&gt;0,M509&lt;=STATS!$C$22),1,"")</f>
        <v>1</v>
      </c>
      <c r="J509" s="51">
        <v>508</v>
      </c>
      <c r="M509" s="15">
        <v>13</v>
      </c>
      <c r="N509" s="15" t="s">
        <v>257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  <v>0</v>
      </c>
      <c r="F510" s="94">
        <f t="shared" si="31"/>
        <v>0</v>
      </c>
      <c r="G510" s="94">
        <f t="shared" si="32"/>
      </c>
      <c r="H510" s="94">
        <f>IF(AND(M510&gt;0,M510&lt;=STATS!$C$22),1,"")</f>
        <v>1</v>
      </c>
      <c r="J510" s="51">
        <v>509</v>
      </c>
      <c r="M510" s="15">
        <v>10</v>
      </c>
      <c r="N510" s="15" t="s">
        <v>257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M511" s="15">
        <v>26</v>
      </c>
      <c r="N511" s="15" t="s">
        <v>258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M512" s="15">
        <v>24</v>
      </c>
      <c r="N512" s="15" t="s">
        <v>258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  <v>0</v>
      </c>
      <c r="F513" s="94">
        <f t="shared" si="31"/>
        <v>0</v>
      </c>
      <c r="G513" s="94">
        <f t="shared" si="32"/>
      </c>
      <c r="H513" s="94">
        <f>IF(AND(M513&gt;0,M513&lt;=STATS!$C$22),1,"")</f>
        <v>1</v>
      </c>
      <c r="J513" s="51">
        <v>512</v>
      </c>
      <c r="M513" s="15">
        <v>17</v>
      </c>
      <c r="N513" s="15" t="s">
        <v>258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  <v>0</v>
      </c>
      <c r="F514" s="94">
        <f aca="true" t="shared" si="35" ref="F514:F577">IF(H514=1,COUNT(T514:EA514),"")</f>
        <v>0</v>
      </c>
      <c r="G514" s="94">
        <f t="shared" si="32"/>
      </c>
      <c r="H514" s="94">
        <f>IF(AND(M514&gt;0,M514&lt;=STATS!$C$22),1,"")</f>
        <v>1</v>
      </c>
      <c r="J514" s="51">
        <v>513</v>
      </c>
      <c r="M514" s="15">
        <v>3</v>
      </c>
      <c r="N514" s="15" t="s">
        <v>257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  <v>0</v>
      </c>
      <c r="F515" s="94">
        <f t="shared" si="35"/>
        <v>0</v>
      </c>
      <c r="G515" s="94">
        <f t="shared" si="32"/>
      </c>
      <c r="H515" s="94">
        <f>IF(AND(M515&gt;0,M515&lt;=STATS!$C$22),1,"")</f>
        <v>1</v>
      </c>
      <c r="J515" s="51">
        <v>514</v>
      </c>
      <c r="M515" s="15">
        <v>7</v>
      </c>
      <c r="N515" s="15" t="s">
        <v>257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M516" s="15">
        <v>30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M517" s="15">
        <v>25</v>
      </c>
      <c r="N517" s="15" t="s">
        <v>258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M518" s="15">
        <v>27</v>
      </c>
      <c r="N518" s="15" t="s">
        <v>258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M519" s="15">
        <v>38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M520" s="15">
        <v>24</v>
      </c>
      <c r="N520" s="15" t="s">
        <v>258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M521" s="15">
        <v>29</v>
      </c>
      <c r="N521" s="15" t="s">
        <v>258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M522" s="15">
        <v>32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  <v>0</v>
      </c>
      <c r="F523" s="94">
        <f t="shared" si="35"/>
        <v>0</v>
      </c>
      <c r="G523" s="94">
        <f t="shared" si="32"/>
      </c>
      <c r="H523" s="94">
        <f>IF(AND(M523&gt;0,M523&lt;=STATS!$C$22),1,"")</f>
        <v>1</v>
      </c>
      <c r="J523" s="51">
        <v>522</v>
      </c>
      <c r="M523" s="15">
        <v>18</v>
      </c>
      <c r="N523" s="15" t="s">
        <v>257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M524" s="15">
        <v>36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  <v>0</v>
      </c>
      <c r="F525" s="94">
        <f t="shared" si="35"/>
        <v>0</v>
      </c>
      <c r="G525" s="94">
        <f t="shared" si="32"/>
      </c>
      <c r="H525" s="94">
        <f>IF(AND(M525&gt;0,M525&lt;=STATS!$C$22),1,"")</f>
        <v>1</v>
      </c>
      <c r="J525" s="51">
        <v>524</v>
      </c>
      <c r="M525" s="15">
        <v>16</v>
      </c>
      <c r="N525" s="15" t="s">
        <v>257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  <v>0</v>
      </c>
      <c r="F526" s="94">
        <f t="shared" si="35"/>
        <v>0</v>
      </c>
      <c r="G526" s="94">
        <f t="shared" si="32"/>
      </c>
      <c r="H526" s="94">
        <f>IF(AND(M526&gt;0,M526&lt;=STATS!$C$22),1,"")</f>
        <v>1</v>
      </c>
      <c r="J526" s="51">
        <v>525</v>
      </c>
      <c r="M526" s="15">
        <v>14</v>
      </c>
      <c r="N526" s="15" t="s">
        <v>257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  <v>0</v>
      </c>
      <c r="F527" s="94">
        <f t="shared" si="35"/>
        <v>0</v>
      </c>
      <c r="G527" s="94">
        <f t="shared" si="32"/>
      </c>
      <c r="H527" s="94">
        <f>IF(AND(M527&gt;0,M527&lt;=STATS!$C$22),1,"")</f>
        <v>1</v>
      </c>
      <c r="J527" s="51">
        <v>526</v>
      </c>
      <c r="M527" s="15">
        <v>23</v>
      </c>
      <c r="N527" s="15" t="s">
        <v>258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M528" s="15">
        <v>33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M529" s="15">
        <v>30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  <v>0</v>
      </c>
      <c r="F530" s="94">
        <f t="shared" si="35"/>
        <v>0</v>
      </c>
      <c r="G530" s="94">
        <f t="shared" si="32"/>
      </c>
      <c r="H530" s="94">
        <f>IF(AND(M530&gt;0,M530&lt;=STATS!$C$22),1,"")</f>
        <v>1</v>
      </c>
      <c r="J530" s="51">
        <v>529</v>
      </c>
      <c r="M530" s="15">
        <v>10</v>
      </c>
      <c r="N530" s="15" t="s">
        <v>258</v>
      </c>
      <c r="Q530" s="22"/>
      <c r="R530" s="22"/>
      <c r="S530" s="54"/>
    </row>
    <row r="531" spans="2:83" ht="12.75">
      <c r="B531" s="94">
        <f t="shared" si="33"/>
        <v>2</v>
      </c>
      <c r="C531" s="94">
        <f>IF(COUNT(Q531:EC531)&gt;0,COUNT(Q531:EC531),"")</f>
        <v>2</v>
      </c>
      <c r="D531" s="94">
        <f>IF(COUNT(S531:EC531)&gt;0,COUNT(S531:EC531),"")</f>
        <v>2</v>
      </c>
      <c r="E531" s="94">
        <f t="shared" si="34"/>
        <v>2</v>
      </c>
      <c r="F531" s="94">
        <f t="shared" si="35"/>
        <v>2</v>
      </c>
      <c r="G531" s="94">
        <f t="shared" si="32"/>
        <v>2</v>
      </c>
      <c r="H531" s="94">
        <f>IF(AND(M531&gt;0,M531&lt;=STATS!$C$22),1,"")</f>
        <v>1</v>
      </c>
      <c r="J531" s="51">
        <v>530</v>
      </c>
      <c r="M531" s="15">
        <v>2</v>
      </c>
      <c r="N531" s="15" t="s">
        <v>257</v>
      </c>
      <c r="Q531" s="22"/>
      <c r="R531" s="22"/>
      <c r="S531" s="54"/>
      <c r="AC531" s="15">
        <v>1</v>
      </c>
      <c r="CE531" s="15">
        <v>1</v>
      </c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  <v>0</v>
      </c>
      <c r="F532" s="94">
        <f t="shared" si="35"/>
        <v>0</v>
      </c>
      <c r="G532" s="94">
        <f t="shared" si="32"/>
      </c>
      <c r="H532" s="94">
        <f>IF(AND(M532&gt;0,M532&lt;=STATS!$C$22),1,"")</f>
        <v>1</v>
      </c>
      <c r="J532" s="51">
        <v>531</v>
      </c>
      <c r="M532" s="15">
        <v>10</v>
      </c>
      <c r="N532" s="15" t="s">
        <v>257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M533" s="15">
        <v>30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M534" s="15">
        <v>29</v>
      </c>
      <c r="N534" s="15" t="s">
        <v>258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M535" s="15">
        <v>24</v>
      </c>
      <c r="N535" s="15" t="s">
        <v>258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  <v>0</v>
      </c>
      <c r="F536" s="94">
        <f t="shared" si="35"/>
        <v>0</v>
      </c>
      <c r="G536" s="94">
        <f t="shared" si="32"/>
      </c>
      <c r="H536" s="94">
        <f>IF(AND(M536&gt;0,M536&lt;=STATS!$C$22),1,"")</f>
        <v>1</v>
      </c>
      <c r="J536" s="51">
        <v>535</v>
      </c>
      <c r="M536" s="15">
        <v>18</v>
      </c>
      <c r="N536" s="15" t="s">
        <v>258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  <v>0</v>
      </c>
      <c r="F537" s="94">
        <f t="shared" si="35"/>
        <v>0</v>
      </c>
      <c r="G537" s="94">
        <f t="shared" si="32"/>
      </c>
      <c r="H537" s="94">
        <f>IF(AND(M537&gt;0,M537&lt;=STATS!$C$22),1,"")</f>
        <v>1</v>
      </c>
      <c r="J537" s="51">
        <v>536</v>
      </c>
      <c r="M537" s="15">
        <v>10</v>
      </c>
      <c r="N537" s="15" t="s">
        <v>257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  <v>0</v>
      </c>
      <c r="F538" s="94">
        <f t="shared" si="35"/>
        <v>0</v>
      </c>
      <c r="G538" s="94">
        <f aca="true" t="shared" si="36" ref="G538:G601">IF($B538&gt;=1,$M538,"")</f>
      </c>
      <c r="H538" s="94">
        <f>IF(AND(M538&gt;0,M538&lt;=STATS!$C$22),1,"")</f>
        <v>1</v>
      </c>
      <c r="J538" s="51">
        <v>537</v>
      </c>
      <c r="M538" s="15">
        <v>6</v>
      </c>
      <c r="N538" s="15" t="s">
        <v>257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  <v>0</v>
      </c>
      <c r="F539" s="94">
        <f t="shared" si="35"/>
        <v>0</v>
      </c>
      <c r="G539" s="94">
        <f t="shared" si="36"/>
      </c>
      <c r="H539" s="94">
        <f>IF(AND(M539&gt;0,M539&lt;=STATS!$C$22),1,"")</f>
        <v>1</v>
      </c>
      <c r="J539" s="51">
        <v>538</v>
      </c>
      <c r="M539" s="15">
        <v>13</v>
      </c>
      <c r="N539" s="15" t="s">
        <v>257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  <v>0</v>
      </c>
      <c r="F540" s="94">
        <f t="shared" si="35"/>
        <v>0</v>
      </c>
      <c r="G540" s="94">
        <f t="shared" si="36"/>
      </c>
      <c r="H540" s="94">
        <f>IF(AND(M540&gt;0,M540&lt;=STATS!$C$22),1,"")</f>
        <v>1</v>
      </c>
      <c r="J540" s="51">
        <v>539</v>
      </c>
      <c r="M540" s="15">
        <v>15</v>
      </c>
      <c r="N540" s="15" t="s">
        <v>257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  <v>0</v>
      </c>
      <c r="F541" s="94">
        <f t="shared" si="35"/>
        <v>0</v>
      </c>
      <c r="G541" s="94">
        <f t="shared" si="36"/>
      </c>
      <c r="H541" s="94">
        <f>IF(AND(M541&gt;0,M541&lt;=STATS!$C$22),1,"")</f>
        <v>1</v>
      </c>
      <c r="J541" s="51">
        <v>540</v>
      </c>
      <c r="M541" s="15">
        <v>17</v>
      </c>
      <c r="N541" s="15" t="s">
        <v>258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M542" s="15">
        <v>26</v>
      </c>
      <c r="N542" s="15" t="s">
        <v>258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  <v>0</v>
      </c>
      <c r="F543" s="94">
        <f t="shared" si="35"/>
        <v>0</v>
      </c>
      <c r="G543" s="94">
        <f t="shared" si="36"/>
      </c>
      <c r="H543" s="94">
        <f>IF(AND(M543&gt;0,M543&lt;=STATS!$C$22),1,"")</f>
        <v>1</v>
      </c>
      <c r="J543" s="51">
        <v>542</v>
      </c>
      <c r="M543" s="15">
        <v>15</v>
      </c>
      <c r="N543" s="15" t="s">
        <v>257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  <v>0</v>
      </c>
      <c r="F544" s="94">
        <f t="shared" si="35"/>
        <v>0</v>
      </c>
      <c r="G544" s="94">
        <f t="shared" si="36"/>
      </c>
      <c r="H544" s="94">
        <f>IF(AND(M544&gt;0,M544&lt;=STATS!$C$22),1,"")</f>
        <v>1</v>
      </c>
      <c r="J544" s="51">
        <v>543</v>
      </c>
      <c r="M544" s="15">
        <v>11</v>
      </c>
      <c r="N544" s="15" t="s">
        <v>258</v>
      </c>
      <c r="Q544" s="22"/>
      <c r="R544" s="22"/>
      <c r="S544" s="54"/>
    </row>
    <row r="545" spans="2:118" ht="12.75">
      <c r="B545" s="94">
        <f t="shared" si="33"/>
        <v>3</v>
      </c>
      <c r="C545" s="94">
        <f>IF(COUNT(Q545:EC545)&gt;0,COUNT(Q545:EC545),"")</f>
        <v>3</v>
      </c>
      <c r="D545" s="94">
        <f>IF(COUNT(S545:EC545)&gt;0,COUNT(S545:EC545),"")</f>
        <v>3</v>
      </c>
      <c r="E545" s="94">
        <f t="shared" si="34"/>
        <v>3</v>
      </c>
      <c r="F545" s="94">
        <f t="shared" si="35"/>
        <v>3</v>
      </c>
      <c r="G545" s="94">
        <f t="shared" si="36"/>
        <v>3</v>
      </c>
      <c r="H545" s="94">
        <f>IF(AND(M545&gt;0,M545&lt;=STATS!$C$22),1,"")</f>
        <v>1</v>
      </c>
      <c r="J545" s="51">
        <v>544</v>
      </c>
      <c r="M545" s="15">
        <v>3</v>
      </c>
      <c r="N545" s="15" t="s">
        <v>258</v>
      </c>
      <c r="Q545" s="22"/>
      <c r="R545" s="22"/>
      <c r="S545" s="54"/>
      <c r="BM545" s="15">
        <v>1</v>
      </c>
      <c r="CE545" s="15">
        <v>1</v>
      </c>
      <c r="DN545" s="15">
        <v>1</v>
      </c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  <v>0</v>
      </c>
      <c r="F546" s="94">
        <f t="shared" si="35"/>
        <v>0</v>
      </c>
      <c r="G546" s="94">
        <f t="shared" si="36"/>
      </c>
      <c r="H546" s="94">
        <f>IF(AND(M546&gt;0,M546&lt;=STATS!$C$22),1,"")</f>
        <v>1</v>
      </c>
      <c r="J546" s="51">
        <v>545</v>
      </c>
      <c r="M546" s="15">
        <v>11</v>
      </c>
      <c r="N546" s="15" t="s">
        <v>258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  <v>0</v>
      </c>
      <c r="F547" s="94">
        <f t="shared" si="35"/>
        <v>0</v>
      </c>
      <c r="G547" s="94">
        <f t="shared" si="36"/>
      </c>
      <c r="H547" s="94">
        <f>IF(AND(M547&gt;0,M547&lt;=STATS!$C$22),1,"")</f>
        <v>1</v>
      </c>
      <c r="J547" s="51">
        <v>546</v>
      </c>
      <c r="M547" s="15">
        <v>6</v>
      </c>
      <c r="N547" s="15" t="s">
        <v>258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  <v>0</v>
      </c>
      <c r="F548" s="94">
        <f t="shared" si="35"/>
        <v>0</v>
      </c>
      <c r="G548" s="94">
        <f t="shared" si="36"/>
      </c>
      <c r="H548" s="94">
        <f>IF(AND(M548&gt;0,M548&lt;=STATS!$C$22),1,"")</f>
        <v>1</v>
      </c>
      <c r="J548" s="51">
        <v>547</v>
      </c>
      <c r="M548" s="15">
        <v>8</v>
      </c>
      <c r="N548" s="15" t="s">
        <v>257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M549" s="15">
        <v>35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  <v>0</v>
      </c>
      <c r="F550" s="94">
        <f t="shared" si="35"/>
        <v>0</v>
      </c>
      <c r="G550" s="94">
        <f t="shared" si="36"/>
      </c>
      <c r="H550" s="94">
        <f>IF(AND(M550&gt;0,M550&lt;=STATS!$C$22),1,"")</f>
        <v>1</v>
      </c>
      <c r="J550" s="51">
        <v>549</v>
      </c>
      <c r="M550" s="15">
        <v>12</v>
      </c>
      <c r="N550" s="15" t="s">
        <v>257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  <v>0</v>
      </c>
      <c r="F551" s="94">
        <f t="shared" si="35"/>
        <v>0</v>
      </c>
      <c r="G551" s="94">
        <f t="shared" si="36"/>
      </c>
      <c r="H551" s="94">
        <f>IF(AND(M551&gt;0,M551&lt;=STATS!$C$22),1,"")</f>
        <v>1</v>
      </c>
      <c r="J551" s="51">
        <v>550</v>
      </c>
      <c r="M551" s="15">
        <v>11</v>
      </c>
      <c r="N551" s="15" t="s">
        <v>257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  <v>0</v>
      </c>
      <c r="F552" s="94">
        <f t="shared" si="35"/>
        <v>0</v>
      </c>
      <c r="G552" s="94">
        <f t="shared" si="36"/>
      </c>
      <c r="H552" s="94">
        <f>IF(AND(M552&gt;0,M552&lt;=STATS!$C$22),1,"")</f>
        <v>1</v>
      </c>
      <c r="J552" s="51">
        <v>551</v>
      </c>
      <c r="M552" s="15">
        <v>8</v>
      </c>
      <c r="N552" s="15" t="s">
        <v>257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M553" s="15">
        <v>37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M554" s="15">
        <v>37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M555" s="15">
        <v>31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M556" s="15">
        <v>29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M557" s="15">
        <v>34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M558" s="15">
        <v>39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M559" s="15">
        <v>33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M560" s="15">
        <v>29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M561" s="15">
        <v>31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M562" s="15">
        <v>30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M563" s="15">
        <v>32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M564" s="15">
        <v>31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  <v>0</v>
      </c>
      <c r="F565" s="94">
        <f t="shared" si="35"/>
        <v>0</v>
      </c>
      <c r="G565" s="94">
        <f t="shared" si="36"/>
      </c>
      <c r="H565" s="94">
        <f>IF(AND(M565&gt;0,M565&lt;=STATS!$C$22),1,"")</f>
        <v>1</v>
      </c>
      <c r="J565" s="51">
        <v>564</v>
      </c>
      <c r="M565" s="15">
        <v>23</v>
      </c>
      <c r="N565" s="15" t="s">
        <v>258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  <v>0</v>
      </c>
      <c r="F566" s="94">
        <f t="shared" si="35"/>
        <v>0</v>
      </c>
      <c r="G566" s="94">
        <f t="shared" si="36"/>
      </c>
      <c r="H566" s="94">
        <f>IF(AND(M566&gt;0,M566&lt;=STATS!$C$22),1,"")</f>
        <v>1</v>
      </c>
      <c r="J566" s="51">
        <v>565</v>
      </c>
      <c r="M566" s="15">
        <v>16</v>
      </c>
      <c r="N566" s="15" t="s">
        <v>257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  <v>0</v>
      </c>
      <c r="F567" s="94">
        <f t="shared" si="35"/>
        <v>0</v>
      </c>
      <c r="G567" s="94">
        <f t="shared" si="36"/>
      </c>
      <c r="H567" s="94">
        <f>IF(AND(M567&gt;0,M567&lt;=STATS!$C$22),1,"")</f>
        <v>1</v>
      </c>
      <c r="J567" s="51">
        <v>566</v>
      </c>
      <c r="M567" s="15">
        <v>21</v>
      </c>
      <c r="N567" s="15" t="s">
        <v>258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  <v>0</v>
      </c>
      <c r="F568" s="94">
        <f t="shared" si="35"/>
        <v>0</v>
      </c>
      <c r="G568" s="94">
        <f t="shared" si="36"/>
      </c>
      <c r="H568" s="94">
        <f>IF(AND(M568&gt;0,M568&lt;=STATS!$C$22),1,"")</f>
        <v>1</v>
      </c>
      <c r="J568" s="51">
        <v>567</v>
      </c>
      <c r="M568" s="15">
        <v>21</v>
      </c>
      <c r="N568" s="15" t="s">
        <v>258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  <v>0</v>
      </c>
      <c r="F569" s="94">
        <f t="shared" si="35"/>
        <v>0</v>
      </c>
      <c r="G569" s="94">
        <f t="shared" si="36"/>
      </c>
      <c r="H569" s="94">
        <f>IF(AND(M569&gt;0,M569&lt;=STATS!$C$22),1,"")</f>
        <v>1</v>
      </c>
      <c r="J569" s="51">
        <v>568</v>
      </c>
      <c r="M569" s="15">
        <v>13</v>
      </c>
      <c r="N569" s="15" t="s">
        <v>257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  <v>0</v>
      </c>
      <c r="F570" s="94">
        <f t="shared" si="35"/>
        <v>0</v>
      </c>
      <c r="G570" s="94">
        <f t="shared" si="36"/>
      </c>
      <c r="H570" s="94">
        <f>IF(AND(M570&gt;0,M570&lt;=STATS!$C$22),1,"")</f>
        <v>1</v>
      </c>
      <c r="J570" s="51">
        <v>569</v>
      </c>
      <c r="M570" s="15">
        <v>1</v>
      </c>
      <c r="N570" s="15" t="s">
        <v>257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  <v>0</v>
      </c>
      <c r="F571" s="94">
        <f t="shared" si="35"/>
        <v>0</v>
      </c>
      <c r="G571" s="94">
        <f t="shared" si="36"/>
      </c>
      <c r="H571" s="94">
        <f>IF(AND(M571&gt;0,M571&lt;=STATS!$C$22),1,"")</f>
        <v>1</v>
      </c>
      <c r="J571" s="51">
        <v>570</v>
      </c>
      <c r="M571" s="15">
        <v>19</v>
      </c>
      <c r="N571" s="15" t="s">
        <v>258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  <v>0</v>
      </c>
      <c r="F572" s="94">
        <f t="shared" si="35"/>
        <v>0</v>
      </c>
      <c r="G572" s="94">
        <f t="shared" si="36"/>
      </c>
      <c r="H572" s="94">
        <f>IF(AND(M572&gt;0,M572&lt;=STATS!$C$22),1,"")</f>
        <v>1</v>
      </c>
      <c r="J572" s="51">
        <v>571</v>
      </c>
      <c r="M572" s="15">
        <v>23</v>
      </c>
      <c r="N572" s="15" t="s">
        <v>258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  <v>0</v>
      </c>
      <c r="F573" s="94">
        <f t="shared" si="35"/>
        <v>0</v>
      </c>
      <c r="G573" s="94">
        <f t="shared" si="36"/>
      </c>
      <c r="H573" s="94">
        <f>IF(AND(M573&gt;0,M573&lt;=STATS!$C$22),1,"")</f>
        <v>1</v>
      </c>
      <c r="J573" s="51">
        <v>572</v>
      </c>
      <c r="M573" s="15">
        <v>21</v>
      </c>
      <c r="N573" s="15" t="s">
        <v>258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  <v>0</v>
      </c>
      <c r="F574" s="94">
        <f t="shared" si="35"/>
        <v>0</v>
      </c>
      <c r="G574" s="94">
        <f t="shared" si="36"/>
      </c>
      <c r="H574" s="94">
        <f>IF(AND(M574&gt;0,M574&lt;=STATS!$C$22),1,"")</f>
        <v>1</v>
      </c>
      <c r="J574" s="51">
        <v>573</v>
      </c>
      <c r="M574" s="15">
        <v>5</v>
      </c>
      <c r="N574" s="15" t="s">
        <v>257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  <v>0</v>
      </c>
      <c r="F575" s="94">
        <f t="shared" si="35"/>
        <v>0</v>
      </c>
      <c r="G575" s="94">
        <f t="shared" si="36"/>
      </c>
      <c r="H575" s="94">
        <f>IF(AND(M575&gt;0,M575&lt;=STATS!$C$22),1,"")</f>
        <v>1</v>
      </c>
      <c r="J575" s="51">
        <v>574</v>
      </c>
      <c r="M575" s="15">
        <v>5</v>
      </c>
      <c r="N575" s="15" t="s">
        <v>258</v>
      </c>
      <c r="Q575" s="22"/>
      <c r="R575" s="22"/>
      <c r="S575" s="54"/>
    </row>
    <row r="576" spans="2:118" ht="12.75">
      <c r="B576" s="94">
        <f t="shared" si="33"/>
        <v>5</v>
      </c>
      <c r="C576" s="94">
        <f>IF(COUNT(Q576:EC576)&gt;0,COUNT(Q576:EC576),"")</f>
        <v>5</v>
      </c>
      <c r="D576" s="94">
        <f>IF(COUNT(S576:EC576)&gt;0,COUNT(S576:EC576),"")</f>
        <v>5</v>
      </c>
      <c r="E576" s="94">
        <f t="shared" si="34"/>
        <v>5</v>
      </c>
      <c r="F576" s="94">
        <f t="shared" si="35"/>
        <v>5</v>
      </c>
      <c r="G576" s="94">
        <f t="shared" si="36"/>
        <v>3</v>
      </c>
      <c r="H576" s="94">
        <f>IF(AND(M576&gt;0,M576&lt;=STATS!$C$22),1,"")</f>
        <v>1</v>
      </c>
      <c r="J576" s="51">
        <v>575</v>
      </c>
      <c r="M576" s="15">
        <v>3</v>
      </c>
      <c r="N576" s="15" t="s">
        <v>258</v>
      </c>
      <c r="Q576" s="22"/>
      <c r="R576" s="22"/>
      <c r="S576" s="54"/>
      <c r="AY576" s="15">
        <v>1</v>
      </c>
      <c r="BG576" s="15">
        <v>1</v>
      </c>
      <c r="BQ576" s="15">
        <v>1</v>
      </c>
      <c r="CE576" s="15">
        <v>1</v>
      </c>
      <c r="DN576" s="15">
        <v>1</v>
      </c>
    </row>
    <row r="577" spans="2:51" ht="12.75">
      <c r="B577" s="94">
        <f t="shared" si="33"/>
        <v>1</v>
      </c>
      <c r="C577" s="94">
        <f>IF(COUNT(Q577:EC577)&gt;0,COUNT(Q577:EC577),"")</f>
        <v>1</v>
      </c>
      <c r="D577" s="94">
        <f>IF(COUNT(S577:EC577)&gt;0,COUNT(S577:EC577),"")</f>
        <v>1</v>
      </c>
      <c r="E577" s="94">
        <f t="shared" si="34"/>
        <v>1</v>
      </c>
      <c r="F577" s="94">
        <f t="shared" si="35"/>
        <v>1</v>
      </c>
      <c r="G577" s="94">
        <f t="shared" si="36"/>
        <v>1</v>
      </c>
      <c r="H577" s="94">
        <f>IF(AND(M577&gt;0,M577&lt;=STATS!$C$22),1,"")</f>
        <v>1</v>
      </c>
      <c r="J577" s="51">
        <v>576</v>
      </c>
      <c r="M577" s="15">
        <v>1</v>
      </c>
      <c r="N577" s="15" t="s">
        <v>257</v>
      </c>
      <c r="Q577" s="22"/>
      <c r="R577" s="22"/>
      <c r="S577" s="54"/>
      <c r="AY577" s="15">
        <v>1</v>
      </c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M578" s="15">
        <v>35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M579" s="15">
        <v>29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M580" s="15">
        <v>32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M581" s="15">
        <v>35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M582" s="15">
        <v>38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M583" s="15">
        <v>37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M584" s="15">
        <v>30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M585" s="15">
        <v>29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M586" s="15">
        <v>31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M587" s="15">
        <v>37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M588" s="15">
        <v>35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M589" s="15">
        <v>34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M590" s="15">
        <v>37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M591" s="15">
        <v>32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M592" s="15">
        <v>29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M593" s="15">
        <v>25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  <v>0</v>
      </c>
      <c r="F594" s="94">
        <f t="shared" si="39"/>
        <v>0</v>
      </c>
      <c r="G594" s="94">
        <f t="shared" si="36"/>
      </c>
      <c r="H594" s="94">
        <f>IF(AND(M594&gt;0,M594&lt;=STATS!$C$22),1,"")</f>
        <v>1</v>
      </c>
      <c r="J594" s="51">
        <v>593</v>
      </c>
      <c r="M594" s="15">
        <v>19</v>
      </c>
      <c r="N594" s="15" t="s">
        <v>257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  <v>0</v>
      </c>
      <c r="F595" s="94">
        <f t="shared" si="39"/>
        <v>0</v>
      </c>
      <c r="G595" s="94">
        <f t="shared" si="36"/>
      </c>
      <c r="H595" s="94">
        <f>IF(AND(M595&gt;0,M595&lt;=STATS!$C$22),1,"")</f>
        <v>1</v>
      </c>
      <c r="J595" s="51">
        <v>594</v>
      </c>
      <c r="M595" s="15">
        <v>23</v>
      </c>
      <c r="N595" s="15" t="s">
        <v>258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M596" s="15">
        <v>26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M597" s="15">
        <v>28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  <v>0</v>
      </c>
      <c r="F598" s="94">
        <f t="shared" si="39"/>
        <v>0</v>
      </c>
      <c r="G598" s="94">
        <f t="shared" si="36"/>
      </c>
      <c r="H598" s="94">
        <f>IF(AND(M598&gt;0,M598&lt;=STATS!$C$22),1,"")</f>
        <v>1</v>
      </c>
      <c r="J598" s="51">
        <v>597</v>
      </c>
      <c r="M598" s="15">
        <v>23</v>
      </c>
      <c r="N598" s="15" t="s">
        <v>258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  <v>0</v>
      </c>
      <c r="F599" s="94">
        <f t="shared" si="39"/>
        <v>0</v>
      </c>
      <c r="G599" s="94">
        <f t="shared" si="36"/>
      </c>
      <c r="H599" s="94">
        <f>IF(AND(M599&gt;0,M599&lt;=STATS!$C$22),1,"")</f>
        <v>1</v>
      </c>
      <c r="J599" s="51">
        <v>598</v>
      </c>
      <c r="M599" s="15">
        <v>18</v>
      </c>
      <c r="N599" s="15" t="s">
        <v>258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  <v>0</v>
      </c>
      <c r="F600" s="94">
        <f t="shared" si="39"/>
        <v>0</v>
      </c>
      <c r="G600" s="94">
        <f t="shared" si="36"/>
      </c>
      <c r="H600" s="94">
        <f>IF(AND(M600&gt;0,M600&lt;=STATS!$C$22),1,"")</f>
        <v>1</v>
      </c>
      <c r="J600" s="51">
        <v>599</v>
      </c>
      <c r="M600" s="15">
        <v>21</v>
      </c>
      <c r="N600" s="15" t="s">
        <v>258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  <v>0</v>
      </c>
      <c r="F601" s="94">
        <f t="shared" si="39"/>
        <v>0</v>
      </c>
      <c r="G601" s="94">
        <f t="shared" si="36"/>
      </c>
      <c r="H601" s="94">
        <f>IF(AND(M601&gt;0,M601&lt;=STATS!$C$22),1,"")</f>
        <v>1</v>
      </c>
      <c r="J601" s="51">
        <v>600</v>
      </c>
      <c r="M601" s="15">
        <v>22</v>
      </c>
      <c r="N601" s="15" t="s">
        <v>258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M602" s="15">
        <v>25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  <v>0</v>
      </c>
      <c r="F603" s="94">
        <f t="shared" si="39"/>
        <v>0</v>
      </c>
      <c r="G603" s="94">
        <f t="shared" si="40"/>
      </c>
      <c r="H603" s="94">
        <f>IF(AND(M603&gt;0,M603&lt;=STATS!$C$22),1,"")</f>
        <v>1</v>
      </c>
      <c r="J603" s="51">
        <v>602</v>
      </c>
      <c r="M603" s="15">
        <v>21</v>
      </c>
      <c r="N603" s="15" t="s">
        <v>257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  <v>0</v>
      </c>
      <c r="F604" s="94">
        <f t="shared" si="39"/>
        <v>0</v>
      </c>
      <c r="G604" s="94">
        <f t="shared" si="40"/>
      </c>
      <c r="H604" s="94">
        <f>IF(AND(M604&gt;0,M604&lt;=STATS!$C$22),1,"")</f>
        <v>1</v>
      </c>
      <c r="J604" s="51">
        <v>603</v>
      </c>
      <c r="M604" s="15">
        <v>20</v>
      </c>
      <c r="N604" s="15" t="s">
        <v>258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  <v>0</v>
      </c>
      <c r="F605" s="94">
        <f t="shared" si="39"/>
        <v>0</v>
      </c>
      <c r="G605" s="94">
        <f t="shared" si="40"/>
      </c>
      <c r="H605" s="94">
        <f>IF(AND(M605&gt;0,M605&lt;=STATS!$C$22),1,"")</f>
        <v>1</v>
      </c>
      <c r="J605" s="51">
        <v>604</v>
      </c>
      <c r="M605" s="15">
        <v>10</v>
      </c>
      <c r="N605" s="15" t="s">
        <v>258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  <v>0</v>
      </c>
      <c r="F606" s="94">
        <f t="shared" si="39"/>
        <v>0</v>
      </c>
      <c r="G606" s="94">
        <f t="shared" si="40"/>
      </c>
      <c r="H606" s="94">
        <f>IF(AND(M606&gt;0,M606&lt;=STATS!$C$22),1,"")</f>
        <v>1</v>
      </c>
      <c r="J606" s="51">
        <v>605</v>
      </c>
      <c r="M606" s="15">
        <v>1</v>
      </c>
      <c r="N606" s="15" t="s">
        <v>257</v>
      </c>
      <c r="Q606" s="22"/>
      <c r="R606" s="22"/>
      <c r="S606" s="54"/>
    </row>
    <row r="607" spans="2:59" ht="12.75">
      <c r="B607" s="94">
        <f t="shared" si="37"/>
        <v>2</v>
      </c>
      <c r="C607" s="94">
        <f>IF(COUNT(Q607:EC607)&gt;0,COUNT(Q607:EC607),"")</f>
        <v>2</v>
      </c>
      <c r="D607" s="94">
        <f>IF(COUNT(S607:EC607)&gt;0,COUNT(S607:EC607),"")</f>
        <v>2</v>
      </c>
      <c r="E607" s="94">
        <f t="shared" si="38"/>
        <v>2</v>
      </c>
      <c r="F607" s="94">
        <f t="shared" si="39"/>
        <v>2</v>
      </c>
      <c r="G607" s="94">
        <f t="shared" si="40"/>
        <v>1</v>
      </c>
      <c r="H607" s="94">
        <f>IF(AND(M607&gt;0,M607&lt;=STATS!$C$22),1,"")</f>
        <v>1</v>
      </c>
      <c r="J607" s="51">
        <v>606</v>
      </c>
      <c r="M607" s="15">
        <v>1</v>
      </c>
      <c r="N607" s="15" t="s">
        <v>258</v>
      </c>
      <c r="Q607" s="22"/>
      <c r="R607" s="22"/>
      <c r="S607" s="54"/>
      <c r="AY607" s="15">
        <v>1</v>
      </c>
      <c r="BG607" s="15">
        <v>1</v>
      </c>
    </row>
    <row r="608" spans="2:63" ht="12.75">
      <c r="B608" s="94">
        <f t="shared" si="37"/>
        <v>3</v>
      </c>
      <c r="C608" s="94">
        <f>IF(COUNT(Q608:EC608)&gt;0,COUNT(Q608:EC608),"")</f>
        <v>3</v>
      </c>
      <c r="D608" s="94">
        <f>IF(COUNT(S608:EC608)&gt;0,COUNT(S608:EC608),"")</f>
        <v>3</v>
      </c>
      <c r="E608" s="94">
        <f t="shared" si="38"/>
        <v>3</v>
      </c>
      <c r="F608" s="94">
        <f t="shared" si="39"/>
        <v>3</v>
      </c>
      <c r="G608" s="94">
        <f t="shared" si="40"/>
        <v>2</v>
      </c>
      <c r="H608" s="94">
        <f>IF(AND(M608&gt;0,M608&lt;=STATS!$C$22),1,"")</f>
        <v>1</v>
      </c>
      <c r="J608" s="51">
        <v>607</v>
      </c>
      <c r="M608" s="15">
        <v>2</v>
      </c>
      <c r="N608" s="15" t="s">
        <v>258</v>
      </c>
      <c r="Q608" s="22"/>
      <c r="R608" s="22"/>
      <c r="S608" s="54"/>
      <c r="AG608" s="15">
        <v>1</v>
      </c>
      <c r="BG608" s="15">
        <v>1</v>
      </c>
      <c r="BK608" s="15">
        <v>1</v>
      </c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  <v>0</v>
      </c>
      <c r="F609" s="94">
        <f t="shared" si="39"/>
        <v>0</v>
      </c>
      <c r="G609" s="94">
        <f t="shared" si="40"/>
      </c>
      <c r="H609" s="94">
        <f>IF(AND(M609&gt;0,M609&lt;=STATS!$C$22),1,"")</f>
        <v>1</v>
      </c>
      <c r="J609" s="51">
        <v>608</v>
      </c>
      <c r="M609" s="15">
        <v>15</v>
      </c>
      <c r="N609" s="15" t="s">
        <v>257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M610" s="15">
        <v>35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M611" s="15">
        <v>40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M612" s="15">
        <v>46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M613" s="15">
        <v>43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M614" s="15">
        <v>35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M615" s="15">
        <v>29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M616" s="15">
        <v>26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M617" s="15">
        <v>26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M618" s="15">
        <v>32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M619" s="15">
        <v>39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M620" s="15">
        <v>35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M621" s="15">
        <v>39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  <v>0</v>
      </c>
      <c r="F622" s="94">
        <f t="shared" si="39"/>
        <v>0</v>
      </c>
      <c r="G622" s="94">
        <f t="shared" si="40"/>
      </c>
      <c r="H622" s="94">
        <f>IF(AND(M622&gt;0,M622&lt;=STATS!$C$22),1,"")</f>
        <v>1</v>
      </c>
      <c r="J622" s="51">
        <v>621</v>
      </c>
      <c r="M622" s="15">
        <v>20</v>
      </c>
      <c r="N622" s="15" t="s">
        <v>258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M623" s="15">
        <v>30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M624" s="15">
        <v>28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  <v>0</v>
      </c>
      <c r="F625" s="94">
        <f t="shared" si="39"/>
        <v>0</v>
      </c>
      <c r="G625" s="94">
        <f t="shared" si="40"/>
      </c>
      <c r="H625" s="94">
        <f>IF(AND(M625&gt;0,M625&lt;=STATS!$C$22),1,"")</f>
        <v>1</v>
      </c>
      <c r="J625" s="51">
        <v>624</v>
      </c>
      <c r="M625" s="15">
        <v>16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  <v>0</v>
      </c>
      <c r="F626" s="94">
        <f t="shared" si="39"/>
        <v>0</v>
      </c>
      <c r="G626" s="94">
        <f t="shared" si="40"/>
      </c>
      <c r="H626" s="94">
        <f>IF(AND(M626&gt;0,M626&lt;=STATS!$C$22),1,"")</f>
        <v>1</v>
      </c>
      <c r="J626" s="51">
        <v>625</v>
      </c>
      <c r="M626" s="15">
        <v>11</v>
      </c>
      <c r="N626" s="15" t="s">
        <v>258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  <v>0</v>
      </c>
      <c r="F627" s="94">
        <f t="shared" si="39"/>
        <v>0</v>
      </c>
      <c r="G627" s="94">
        <f t="shared" si="40"/>
      </c>
      <c r="H627" s="94">
        <f>IF(AND(M627&gt;0,M627&lt;=STATS!$C$22),1,"")</f>
        <v>1</v>
      </c>
      <c r="J627" s="51">
        <v>626</v>
      </c>
      <c r="M627" s="15">
        <v>6</v>
      </c>
      <c r="N627" s="15" t="s">
        <v>257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  <v>0</v>
      </c>
      <c r="F628" s="94">
        <f t="shared" si="39"/>
        <v>0</v>
      </c>
      <c r="G628" s="94">
        <f t="shared" si="40"/>
      </c>
      <c r="H628" s="94">
        <f>IF(AND(M628&gt;0,M628&lt;=STATS!$C$22),1,"")</f>
        <v>1</v>
      </c>
      <c r="J628" s="51">
        <v>627</v>
      </c>
      <c r="M628" s="15">
        <v>13</v>
      </c>
      <c r="N628" s="15" t="s">
        <v>258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  <v>0</v>
      </c>
      <c r="F629" s="94">
        <f t="shared" si="39"/>
        <v>0</v>
      </c>
      <c r="G629" s="94">
        <f t="shared" si="40"/>
      </c>
      <c r="H629" s="94">
        <f>IF(AND(M629&gt;0,M629&lt;=STATS!$C$22),1,"")</f>
        <v>1</v>
      </c>
      <c r="J629" s="51">
        <v>628</v>
      </c>
      <c r="M629" s="15">
        <v>22</v>
      </c>
      <c r="N629" s="15" t="s">
        <v>258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  <v>0</v>
      </c>
      <c r="F630" s="94">
        <f t="shared" si="39"/>
        <v>0</v>
      </c>
      <c r="G630" s="94">
        <f t="shared" si="40"/>
      </c>
      <c r="H630" s="94">
        <f>IF(AND(M630&gt;0,M630&lt;=STATS!$C$22),1,"")</f>
        <v>1</v>
      </c>
      <c r="J630" s="51">
        <v>629</v>
      </c>
      <c r="M630" s="15">
        <v>22</v>
      </c>
      <c r="N630" s="15" t="s">
        <v>258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  <v>0</v>
      </c>
      <c r="F631" s="94">
        <f t="shared" si="39"/>
        <v>0</v>
      </c>
      <c r="G631" s="94">
        <f t="shared" si="40"/>
      </c>
      <c r="H631" s="94">
        <f>IF(AND(M631&gt;0,M631&lt;=STATS!$C$22),1,"")</f>
        <v>1</v>
      </c>
      <c r="J631" s="51">
        <v>630</v>
      </c>
      <c r="M631" s="15">
        <v>21</v>
      </c>
      <c r="N631" s="15" t="s">
        <v>258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  <v>0</v>
      </c>
      <c r="F632" s="94">
        <f t="shared" si="39"/>
        <v>0</v>
      </c>
      <c r="G632" s="94">
        <f t="shared" si="40"/>
      </c>
      <c r="H632" s="94">
        <f>IF(AND(M632&gt;0,M632&lt;=STATS!$C$22),1,"")</f>
        <v>1</v>
      </c>
      <c r="J632" s="51">
        <v>631</v>
      </c>
      <c r="M632" s="15">
        <v>22</v>
      </c>
      <c r="N632" s="15" t="s">
        <v>258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M633" s="15">
        <v>25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M634" s="15">
        <v>27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  <v>0</v>
      </c>
      <c r="F635" s="94">
        <f t="shared" si="39"/>
        <v>0</v>
      </c>
      <c r="G635" s="94">
        <f t="shared" si="40"/>
      </c>
      <c r="H635" s="94">
        <f>IF(AND(M635&gt;0,M635&lt;=STATS!$C$22),1,"")</f>
        <v>1</v>
      </c>
      <c r="J635" s="51">
        <v>634</v>
      </c>
      <c r="M635" s="15">
        <v>20</v>
      </c>
      <c r="N635" s="15" t="s">
        <v>258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  <v>0</v>
      </c>
      <c r="F636" s="94">
        <f t="shared" si="39"/>
        <v>0</v>
      </c>
      <c r="G636" s="94">
        <f t="shared" si="40"/>
      </c>
      <c r="H636" s="94">
        <f>IF(AND(M636&gt;0,M636&lt;=STATS!$C$22),1,"")</f>
        <v>1</v>
      </c>
      <c r="J636" s="51">
        <v>635</v>
      </c>
      <c r="M636" s="15">
        <v>20</v>
      </c>
      <c r="N636" s="15" t="s">
        <v>257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  <v>0</v>
      </c>
      <c r="F637" s="94">
        <f t="shared" si="39"/>
        <v>0</v>
      </c>
      <c r="G637" s="94">
        <f t="shared" si="40"/>
      </c>
      <c r="H637" s="94">
        <f>IF(AND(M637&gt;0,M637&lt;=STATS!$C$22),1,"")</f>
        <v>1</v>
      </c>
      <c r="J637" s="51">
        <v>636</v>
      </c>
      <c r="M637" s="15">
        <v>6</v>
      </c>
      <c r="N637" s="15" t="s">
        <v>257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  <v>0</v>
      </c>
      <c r="F638" s="94">
        <f t="shared" si="39"/>
        <v>0</v>
      </c>
      <c r="G638" s="94">
        <f t="shared" si="40"/>
      </c>
      <c r="H638" s="94">
        <f>IF(AND(M638&gt;0,M638&lt;=STATS!$C$22),1,"")</f>
        <v>1</v>
      </c>
      <c r="J638" s="51">
        <v>637</v>
      </c>
      <c r="M638" s="15">
        <v>12</v>
      </c>
      <c r="N638" s="15" t="s">
        <v>258</v>
      </c>
      <c r="Q638" s="22"/>
      <c r="R638" s="22"/>
      <c r="S638" s="54"/>
    </row>
    <row r="639" spans="2:118" ht="12.75">
      <c r="B639" s="94">
        <f t="shared" si="37"/>
        <v>2</v>
      </c>
      <c r="C639" s="94">
        <f>IF(COUNT(Q639:EC639)&gt;0,COUNT(Q639:EC639),"")</f>
        <v>2</v>
      </c>
      <c r="D639" s="94">
        <f>IF(COUNT(S639:EC639)&gt;0,COUNT(S639:EC639),"")</f>
        <v>2</v>
      </c>
      <c r="E639" s="94">
        <f t="shared" si="38"/>
        <v>2</v>
      </c>
      <c r="F639" s="94">
        <f t="shared" si="39"/>
        <v>2</v>
      </c>
      <c r="G639" s="94">
        <f t="shared" si="40"/>
        <v>1</v>
      </c>
      <c r="H639" s="94">
        <f>IF(AND(M639&gt;0,M639&lt;=STATS!$C$22),1,"")</f>
        <v>1</v>
      </c>
      <c r="J639" s="51">
        <v>638</v>
      </c>
      <c r="M639" s="15">
        <v>1</v>
      </c>
      <c r="N639" s="15" t="s">
        <v>258</v>
      </c>
      <c r="Q639" s="22"/>
      <c r="R639" s="22"/>
      <c r="S639" s="54"/>
      <c r="BM639" s="15">
        <v>1</v>
      </c>
      <c r="DN639" s="15">
        <v>1</v>
      </c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  <v>0</v>
      </c>
      <c r="F640" s="94">
        <f t="shared" si="39"/>
        <v>0</v>
      </c>
      <c r="G640" s="94">
        <f t="shared" si="40"/>
      </c>
      <c r="H640" s="94">
        <f>IF(AND(M640&gt;0,M640&lt;=STATS!$C$22),1,"")</f>
        <v>1</v>
      </c>
      <c r="J640" s="51">
        <v>639</v>
      </c>
      <c r="M640" s="15">
        <v>20</v>
      </c>
      <c r="N640" s="15" t="s">
        <v>258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M641" s="15">
        <v>30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M642" s="15">
        <v>35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M643" s="15">
        <v>31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M644" s="15">
        <v>29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M645" s="15">
        <v>31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M646" s="15">
        <v>36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M647" s="15">
        <v>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M648" s="15">
        <v>51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M649" s="15">
        <v>25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  <v>0</v>
      </c>
      <c r="F650" s="94">
        <f t="shared" si="43"/>
        <v>0</v>
      </c>
      <c r="G650" s="94">
        <f t="shared" si="40"/>
      </c>
      <c r="H650" s="94">
        <f>IF(AND(M650&gt;0,M650&lt;=STATS!$C$22),1,"")</f>
        <v>1</v>
      </c>
      <c r="J650" s="51">
        <v>649</v>
      </c>
      <c r="M650" s="15">
        <v>13</v>
      </c>
      <c r="N650" s="15" t="s">
        <v>257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  <v>0</v>
      </c>
      <c r="F651" s="94">
        <f t="shared" si="43"/>
        <v>0</v>
      </c>
      <c r="G651" s="94">
        <f t="shared" si="40"/>
      </c>
      <c r="H651" s="94">
        <f>IF(AND(M651&gt;0,M651&lt;=STATS!$C$22),1,"")</f>
        <v>1</v>
      </c>
      <c r="J651" s="51">
        <v>650</v>
      </c>
      <c r="M651" s="15">
        <v>11</v>
      </c>
      <c r="N651" s="15" t="s">
        <v>257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M652" s="15">
        <v>25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  <v>0</v>
      </c>
      <c r="F653" s="94">
        <f t="shared" si="43"/>
        <v>0</v>
      </c>
      <c r="G653" s="94">
        <f t="shared" si="40"/>
      </c>
      <c r="H653" s="94">
        <f>IF(AND(M653&gt;0,M653&lt;=STATS!$C$22),1,"")</f>
        <v>1</v>
      </c>
      <c r="J653" s="51">
        <v>652</v>
      </c>
      <c r="M653" s="15">
        <v>16</v>
      </c>
      <c r="N653" s="15" t="s">
        <v>258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M654" s="15">
        <v>27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M655" s="15">
        <v>26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M656" s="15">
        <v>39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M657" s="15">
        <v>26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M658" s="15">
        <v>25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  <v>0</v>
      </c>
      <c r="F659" s="94">
        <f t="shared" si="43"/>
        <v>0</v>
      </c>
      <c r="G659" s="94">
        <f t="shared" si="40"/>
      </c>
      <c r="H659" s="94">
        <f>IF(AND(M659&gt;0,M659&lt;=STATS!$C$22),1,"")</f>
        <v>1</v>
      </c>
      <c r="J659" s="51">
        <v>658</v>
      </c>
      <c r="M659" s="15">
        <v>19</v>
      </c>
      <c r="N659" s="15" t="s">
        <v>257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  <v>0</v>
      </c>
      <c r="F660" s="94">
        <f t="shared" si="43"/>
        <v>0</v>
      </c>
      <c r="G660" s="94">
        <f t="shared" si="40"/>
      </c>
      <c r="H660" s="94">
        <f>IF(AND(M660&gt;0,M660&lt;=STATS!$C$22),1,"")</f>
        <v>1</v>
      </c>
      <c r="J660" s="51">
        <v>659</v>
      </c>
      <c r="M660" s="15">
        <v>21</v>
      </c>
      <c r="N660" s="15" t="s">
        <v>257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  <v>0</v>
      </c>
      <c r="F661" s="94">
        <f t="shared" si="43"/>
        <v>0</v>
      </c>
      <c r="G661" s="94">
        <f t="shared" si="40"/>
      </c>
      <c r="H661" s="94">
        <f>IF(AND(M661&gt;0,M661&lt;=STATS!$C$22),1,"")</f>
        <v>1</v>
      </c>
      <c r="J661" s="51">
        <v>660</v>
      </c>
      <c r="M661" s="15">
        <v>2</v>
      </c>
      <c r="N661" s="15" t="s">
        <v>257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  <v>0</v>
      </c>
      <c r="F662" s="94">
        <f t="shared" si="43"/>
        <v>0</v>
      </c>
      <c r="G662" s="94">
        <f t="shared" si="40"/>
      </c>
      <c r="H662" s="94">
        <f>IF(AND(M662&gt;0,M662&lt;=STATS!$C$22),1,"")</f>
        <v>1</v>
      </c>
      <c r="J662" s="51">
        <v>661</v>
      </c>
      <c r="M662" s="15">
        <v>1</v>
      </c>
      <c r="N662" s="15" t="s">
        <v>258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  <v>0</v>
      </c>
      <c r="F663" s="94">
        <f t="shared" si="43"/>
        <v>0</v>
      </c>
      <c r="G663" s="94">
        <f t="shared" si="40"/>
      </c>
      <c r="H663" s="94">
        <f>IF(AND(M663&gt;0,M663&lt;=STATS!$C$22),1,"")</f>
        <v>1</v>
      </c>
      <c r="J663" s="51">
        <v>662</v>
      </c>
      <c r="M663" s="15">
        <v>3</v>
      </c>
      <c r="N663" s="15" t="s">
        <v>257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  <v>0</v>
      </c>
      <c r="F664" s="94">
        <f t="shared" si="43"/>
        <v>0</v>
      </c>
      <c r="G664" s="94">
        <f t="shared" si="40"/>
      </c>
      <c r="H664" s="94">
        <f>IF(AND(M664&gt;0,M664&lt;=STATS!$C$22),1,"")</f>
        <v>1</v>
      </c>
      <c r="J664" s="51">
        <v>663</v>
      </c>
      <c r="M664" s="15">
        <v>12</v>
      </c>
      <c r="N664" s="15" t="s">
        <v>258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  <v>0</v>
      </c>
      <c r="F665" s="94">
        <f t="shared" si="43"/>
        <v>0</v>
      </c>
      <c r="G665" s="94">
        <f t="shared" si="40"/>
      </c>
      <c r="H665" s="94">
        <f>IF(AND(M665&gt;0,M665&lt;=STATS!$C$22),1,"")</f>
        <v>1</v>
      </c>
      <c r="J665" s="51">
        <v>664</v>
      </c>
      <c r="M665" s="15">
        <v>17</v>
      </c>
      <c r="N665" s="15" t="s">
        <v>258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M666" s="15">
        <v>26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M667" s="15">
        <v>24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  <v>0</v>
      </c>
      <c r="F668" s="94">
        <f t="shared" si="43"/>
        <v>0</v>
      </c>
      <c r="G668" s="94">
        <f t="shared" si="44"/>
      </c>
      <c r="H668" s="94">
        <f>IF(AND(M668&gt;0,M668&lt;=STATS!$C$22),1,"")</f>
        <v>1</v>
      </c>
      <c r="J668" s="51">
        <v>667</v>
      </c>
      <c r="M668" s="15">
        <v>20</v>
      </c>
      <c r="N668" s="15" t="s">
        <v>258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  <v>0</v>
      </c>
      <c r="F669" s="94">
        <f t="shared" si="43"/>
        <v>0</v>
      </c>
      <c r="G669" s="94">
        <f t="shared" si="44"/>
      </c>
      <c r="H669" s="94">
        <f>IF(AND(M669&gt;0,M669&lt;=STATS!$C$22),1,"")</f>
        <v>1</v>
      </c>
      <c r="J669" s="51">
        <v>668</v>
      </c>
      <c r="M669" s="15">
        <v>6</v>
      </c>
      <c r="N669" s="15" t="s">
        <v>257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  <v>0</v>
      </c>
      <c r="F670" s="94">
        <f t="shared" si="43"/>
        <v>0</v>
      </c>
      <c r="G670" s="94">
        <f t="shared" si="44"/>
      </c>
      <c r="H670" s="94">
        <f>IF(AND(M670&gt;0,M670&lt;=STATS!$C$22),1,"")</f>
        <v>1</v>
      </c>
      <c r="J670" s="51">
        <v>669</v>
      </c>
      <c r="M670" s="15">
        <v>12</v>
      </c>
      <c r="N670" s="15" t="s">
        <v>257</v>
      </c>
      <c r="Q670" s="22"/>
      <c r="R670" s="22"/>
      <c r="S670" s="54"/>
    </row>
    <row r="671" spans="2:43" ht="12.75">
      <c r="B671" s="94">
        <f t="shared" si="41"/>
        <v>2</v>
      </c>
      <c r="C671" s="94">
        <f>IF(COUNT(Q671:EC671)&gt;0,COUNT(Q671:EC671),"")</f>
        <v>2</v>
      </c>
      <c r="D671" s="94">
        <f>IF(COUNT(S671:EC671)&gt;0,COUNT(S671:EC671),"")</f>
        <v>2</v>
      </c>
      <c r="E671" s="94">
        <f t="shared" si="42"/>
        <v>2</v>
      </c>
      <c r="F671" s="94">
        <f t="shared" si="43"/>
        <v>2</v>
      </c>
      <c r="G671" s="94">
        <f t="shared" si="44"/>
        <v>5</v>
      </c>
      <c r="H671" s="94">
        <f>IF(AND(M671&gt;0,M671&lt;=STATS!$C$22),1,"")</f>
        <v>1</v>
      </c>
      <c r="J671" s="51">
        <v>670</v>
      </c>
      <c r="M671" s="15">
        <v>5</v>
      </c>
      <c r="N671" s="15" t="s">
        <v>258</v>
      </c>
      <c r="Q671" s="22"/>
      <c r="R671" s="22"/>
      <c r="S671" s="54"/>
      <c r="AM671" s="15">
        <v>1</v>
      </c>
      <c r="AQ671" s="15">
        <v>1</v>
      </c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  <v>0</v>
      </c>
      <c r="F672" s="94">
        <f t="shared" si="43"/>
        <v>0</v>
      </c>
      <c r="G672" s="94">
        <f t="shared" si="44"/>
      </c>
      <c r="H672" s="94">
        <f>IF(AND(M672&gt;0,M672&lt;=STATS!$C$22),1,"")</f>
        <v>1</v>
      </c>
      <c r="J672" s="51">
        <v>671</v>
      </c>
      <c r="M672" s="15">
        <v>7</v>
      </c>
      <c r="N672" s="15" t="s">
        <v>257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M673" s="15">
        <v>38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M674" s="15">
        <v>45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M675" s="15">
        <v>45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  <v>0</v>
      </c>
      <c r="F676" s="94">
        <f t="shared" si="43"/>
        <v>0</v>
      </c>
      <c r="G676" s="94">
        <f t="shared" si="44"/>
      </c>
      <c r="H676" s="94">
        <f>IF(AND(M676&gt;0,M676&lt;=STATS!$C$22),1,"")</f>
        <v>1</v>
      </c>
      <c r="J676" s="51">
        <v>675</v>
      </c>
      <c r="M676" s="15">
        <v>13</v>
      </c>
      <c r="N676" s="15" t="s">
        <v>258</v>
      </c>
      <c r="Q676" s="22"/>
      <c r="R676" s="22"/>
      <c r="S676" s="54"/>
    </row>
    <row r="677" spans="2:51" ht="12.75">
      <c r="B677" s="94">
        <f t="shared" si="41"/>
        <v>2</v>
      </c>
      <c r="C677" s="94">
        <f>IF(COUNT(Q677:EC677)&gt;0,COUNT(Q677:EC677),"")</f>
        <v>2</v>
      </c>
      <c r="D677" s="94">
        <f>IF(COUNT(S677:EC677)&gt;0,COUNT(S677:EC677),"")</f>
        <v>2</v>
      </c>
      <c r="E677" s="94">
        <f t="shared" si="42"/>
        <v>2</v>
      </c>
      <c r="F677" s="94">
        <f t="shared" si="43"/>
        <v>2</v>
      </c>
      <c r="G677" s="94">
        <f t="shared" si="44"/>
        <v>2</v>
      </c>
      <c r="H677" s="94">
        <f>IF(AND(M677&gt;0,M677&lt;=STATS!$C$22),1,"")</f>
        <v>1</v>
      </c>
      <c r="J677" s="51">
        <v>676</v>
      </c>
      <c r="M677" s="15">
        <v>2</v>
      </c>
      <c r="N677" s="15" t="s">
        <v>258</v>
      </c>
      <c r="Q677" s="22"/>
      <c r="R677" s="22"/>
      <c r="S677" s="54"/>
      <c r="AC677" s="15">
        <v>1</v>
      </c>
      <c r="AY677" s="15">
        <v>1</v>
      </c>
    </row>
    <row r="678" spans="2:39" ht="12.75">
      <c r="B678" s="94">
        <f t="shared" si="41"/>
        <v>1</v>
      </c>
      <c r="C678" s="94">
        <f>IF(COUNT(Q678:EC678)&gt;0,COUNT(Q678:EC678),"")</f>
        <v>1</v>
      </c>
      <c r="D678" s="94">
        <f>IF(COUNT(S678:EC678)&gt;0,COUNT(S678:EC678),"")</f>
        <v>1</v>
      </c>
      <c r="E678" s="94">
        <f t="shared" si="42"/>
        <v>1</v>
      </c>
      <c r="F678" s="94">
        <f t="shared" si="43"/>
        <v>1</v>
      </c>
      <c r="G678" s="94">
        <f t="shared" si="44"/>
        <v>2</v>
      </c>
      <c r="H678" s="94">
        <f>IF(AND(M678&gt;0,M678&lt;=STATS!$C$22),1,"")</f>
        <v>1</v>
      </c>
      <c r="J678" s="51">
        <v>677</v>
      </c>
      <c r="M678" s="15">
        <v>2</v>
      </c>
      <c r="N678" s="15" t="s">
        <v>257</v>
      </c>
      <c r="Q678" s="22"/>
      <c r="R678" s="22"/>
      <c r="S678" s="54"/>
      <c r="AM678" s="15">
        <v>1</v>
      </c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  <v>0</v>
      </c>
      <c r="F679" s="94">
        <f t="shared" si="43"/>
        <v>0</v>
      </c>
      <c r="G679" s="94">
        <f t="shared" si="44"/>
      </c>
      <c r="H679" s="94">
        <f>IF(AND(M679&gt;0,M679&lt;=STATS!$C$22),1,"")</f>
        <v>1</v>
      </c>
      <c r="J679" s="51">
        <v>678</v>
      </c>
      <c r="M679" s="15">
        <v>16</v>
      </c>
      <c r="N679" s="15" t="s">
        <v>258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M680" s="15">
        <v>43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M681" s="15">
        <v>37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M682" s="15">
        <v>32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M683" s="15">
        <v>31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  <v>0</v>
      </c>
      <c r="F684" s="94">
        <f t="shared" si="43"/>
        <v>0</v>
      </c>
      <c r="G684" s="94">
        <f t="shared" si="44"/>
      </c>
      <c r="H684" s="94">
        <f>IF(AND(M684&gt;0,M684&lt;=STATS!$C$22),1,"")</f>
        <v>1</v>
      </c>
      <c r="J684" s="51">
        <v>683</v>
      </c>
      <c r="M684" s="15">
        <v>15</v>
      </c>
      <c r="N684" s="15" t="s">
        <v>257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  <v>0</v>
      </c>
      <c r="F685" s="94">
        <f t="shared" si="43"/>
        <v>0</v>
      </c>
      <c r="G685" s="94">
        <f t="shared" si="44"/>
      </c>
      <c r="H685" s="94">
        <f>IF(AND(M685&gt;0,M685&lt;=STATS!$C$22),1,"")</f>
        <v>1</v>
      </c>
      <c r="J685" s="51">
        <v>684</v>
      </c>
      <c r="M685" s="15">
        <v>8</v>
      </c>
      <c r="N685" s="15" t="s">
        <v>257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  <v>0</v>
      </c>
      <c r="F686" s="94">
        <f t="shared" si="43"/>
        <v>0</v>
      </c>
      <c r="G686" s="94">
        <f t="shared" si="44"/>
      </c>
      <c r="H686" s="94">
        <f>IF(AND(M686&gt;0,M686&lt;=STATS!$C$22),1,"")</f>
        <v>1</v>
      </c>
      <c r="J686" s="51">
        <v>685</v>
      </c>
      <c r="M686" s="15">
        <v>23</v>
      </c>
      <c r="N686" s="15" t="s">
        <v>258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M687" s="15">
        <v>33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M688" s="15">
        <v>33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  <v>0</v>
      </c>
      <c r="F689" s="94">
        <f t="shared" si="43"/>
        <v>0</v>
      </c>
      <c r="G689" s="94">
        <f t="shared" si="44"/>
      </c>
      <c r="H689" s="94">
        <f>IF(AND(M689&gt;0,M689&lt;=STATS!$C$22),1,"")</f>
        <v>1</v>
      </c>
      <c r="J689" s="51">
        <v>688</v>
      </c>
      <c r="M689" s="15">
        <v>2</v>
      </c>
      <c r="N689" s="15" t="s">
        <v>257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  <v>0</v>
      </c>
      <c r="F690" s="94">
        <f t="shared" si="43"/>
        <v>0</v>
      </c>
      <c r="G690" s="94">
        <f t="shared" si="44"/>
      </c>
      <c r="H690" s="94">
        <f>IF(AND(M690&gt;0,M690&lt;=STATS!$C$22),1,"")</f>
        <v>1</v>
      </c>
      <c r="J690" s="51">
        <v>689</v>
      </c>
      <c r="M690" s="15">
        <v>3</v>
      </c>
      <c r="N690" s="15" t="s">
        <v>257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  <v>0</v>
      </c>
      <c r="F691" s="94">
        <f t="shared" si="43"/>
        <v>0</v>
      </c>
      <c r="G691" s="94">
        <f t="shared" si="44"/>
      </c>
      <c r="H691" s="94">
        <f>IF(AND(M691&gt;0,M691&lt;=STATS!$C$22),1,"")</f>
        <v>1</v>
      </c>
      <c r="J691" s="51">
        <v>690</v>
      </c>
      <c r="M691" s="15">
        <v>3</v>
      </c>
      <c r="N691" s="15" t="s">
        <v>257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  <v>0</v>
      </c>
      <c r="F692" s="94">
        <f t="shared" si="43"/>
        <v>0</v>
      </c>
      <c r="G692" s="94">
        <f t="shared" si="44"/>
      </c>
      <c r="H692" s="94">
        <f>IF(AND(M692&gt;0,M692&lt;=STATS!$C$22),1,"")</f>
        <v>1</v>
      </c>
      <c r="J692" s="51">
        <v>691</v>
      </c>
      <c r="M692" s="15">
        <v>1</v>
      </c>
      <c r="N692" s="15" t="s">
        <v>258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  <v>0</v>
      </c>
      <c r="F693" s="94">
        <f t="shared" si="43"/>
        <v>0</v>
      </c>
      <c r="G693" s="94">
        <f t="shared" si="44"/>
      </c>
      <c r="H693" s="94">
        <f>IF(AND(M693&gt;0,M693&lt;=STATS!$C$22),1,"")</f>
        <v>1</v>
      </c>
      <c r="J693" s="51">
        <v>692</v>
      </c>
      <c r="M693" s="15">
        <v>2</v>
      </c>
      <c r="N693" s="15" t="s">
        <v>258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  <v>0</v>
      </c>
      <c r="F694" s="94">
        <f t="shared" si="43"/>
        <v>0</v>
      </c>
      <c r="G694" s="94">
        <f t="shared" si="44"/>
      </c>
      <c r="H694" s="94">
        <f>IF(AND(M694&gt;0,M694&lt;=STATS!$C$22),1,"")</f>
        <v>1</v>
      </c>
      <c r="J694" s="51">
        <v>693</v>
      </c>
      <c r="M694" s="15">
        <v>13</v>
      </c>
      <c r="N694" s="15" t="s">
        <v>258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  <v>0</v>
      </c>
      <c r="F695" s="94">
        <f t="shared" si="43"/>
        <v>0</v>
      </c>
      <c r="G695" s="94">
        <f t="shared" si="44"/>
      </c>
      <c r="H695" s="94">
        <f>IF(AND(M695&gt;0,M695&lt;=STATS!$C$22),1,"")</f>
        <v>1</v>
      </c>
      <c r="J695" s="51">
        <v>694</v>
      </c>
      <c r="M695" s="15">
        <v>16</v>
      </c>
      <c r="N695" s="15" t="s">
        <v>257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  <v>0</v>
      </c>
      <c r="F696" s="94">
        <f t="shared" si="43"/>
        <v>0</v>
      </c>
      <c r="G696" s="94">
        <f t="shared" si="44"/>
      </c>
      <c r="H696" s="94">
        <f>IF(AND(M696&gt;0,M696&lt;=STATS!$C$22),1,"")</f>
        <v>1</v>
      </c>
      <c r="J696" s="51">
        <v>695</v>
      </c>
      <c r="M696" s="15">
        <v>10</v>
      </c>
      <c r="N696" s="15" t="s">
        <v>257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  <v>0</v>
      </c>
      <c r="F697" s="94">
        <f t="shared" si="43"/>
        <v>0</v>
      </c>
      <c r="G697" s="94">
        <f t="shared" si="44"/>
      </c>
      <c r="H697" s="94">
        <f>IF(AND(M697&gt;0,M697&lt;=STATS!$C$22),1,"")</f>
        <v>1</v>
      </c>
      <c r="J697" s="51">
        <v>696</v>
      </c>
      <c r="M697" s="15">
        <v>1</v>
      </c>
      <c r="N697" s="15" t="s">
        <v>257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  <v>0</v>
      </c>
      <c r="F698" s="94">
        <f t="shared" si="43"/>
        <v>0</v>
      </c>
      <c r="G698" s="94">
        <f t="shared" si="44"/>
      </c>
      <c r="H698" s="94">
        <f>IF(AND(M698&gt;0,M698&lt;=STATS!$C$22),1,"")</f>
        <v>1</v>
      </c>
      <c r="J698" s="51">
        <v>697</v>
      </c>
      <c r="M698" s="15">
        <v>2</v>
      </c>
      <c r="N698" s="15" t="s">
        <v>257</v>
      </c>
      <c r="Q698" s="22"/>
      <c r="R698" s="22"/>
      <c r="S698" s="54"/>
    </row>
    <row r="699" spans="2:43" ht="12.75">
      <c r="B699" s="94">
        <f t="shared" si="41"/>
        <v>2</v>
      </c>
      <c r="C699" s="94">
        <f>IF(COUNT(Q699:EC699)&gt;0,COUNT(Q699:EC699),"")</f>
        <v>2</v>
      </c>
      <c r="D699" s="94">
        <f>IF(COUNT(S699:EC699)&gt;0,COUNT(S699:EC699),"")</f>
        <v>2</v>
      </c>
      <c r="E699" s="94">
        <f t="shared" si="42"/>
        <v>2</v>
      </c>
      <c r="F699" s="94">
        <f t="shared" si="43"/>
        <v>2</v>
      </c>
      <c r="G699" s="94">
        <f t="shared" si="44"/>
        <v>1</v>
      </c>
      <c r="H699" s="94">
        <f>IF(AND(M699&gt;0,M699&lt;=STATS!$C$22),1,"")</f>
        <v>1</v>
      </c>
      <c r="J699" s="51">
        <v>698</v>
      </c>
      <c r="M699" s="15">
        <v>1</v>
      </c>
      <c r="N699" s="15" t="s">
        <v>258</v>
      </c>
      <c r="Q699" s="22"/>
      <c r="R699" s="22"/>
      <c r="S699" s="54"/>
      <c r="AM699" s="15">
        <v>1</v>
      </c>
      <c r="AQ699" s="15">
        <v>1</v>
      </c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M700" s="15">
        <v>35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M701" s="15">
        <v>46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M702" s="15">
        <v>42</v>
      </c>
      <c r="Q702" s="22"/>
      <c r="R702" s="22"/>
      <c r="S702" s="54"/>
    </row>
    <row r="703" spans="2:63" ht="12.75">
      <c r="B703" s="94">
        <f t="shared" si="41"/>
        <v>3</v>
      </c>
      <c r="C703" s="94">
        <f>IF(COUNT(Q703:EC703)&gt;0,COUNT(Q703:EC703),"")</f>
        <v>3</v>
      </c>
      <c r="D703" s="94">
        <f>IF(COUNT(S703:EC703)&gt;0,COUNT(S703:EC703),"")</f>
        <v>3</v>
      </c>
      <c r="E703" s="94">
        <f t="shared" si="42"/>
        <v>3</v>
      </c>
      <c r="F703" s="94">
        <f t="shared" si="43"/>
        <v>3</v>
      </c>
      <c r="G703" s="94">
        <f t="shared" si="44"/>
        <v>1</v>
      </c>
      <c r="H703" s="94">
        <f>IF(AND(M703&gt;0,M703&lt;=STATS!$C$22),1,"")</f>
        <v>1</v>
      </c>
      <c r="J703" s="51">
        <v>702</v>
      </c>
      <c r="M703" s="15">
        <v>1</v>
      </c>
      <c r="N703" s="15" t="s">
        <v>257</v>
      </c>
      <c r="Q703" s="22"/>
      <c r="R703" s="22"/>
      <c r="S703" s="54"/>
      <c r="AC703" s="15">
        <v>1</v>
      </c>
      <c r="AG703" s="15">
        <v>1</v>
      </c>
      <c r="BK703" s="15">
        <v>1</v>
      </c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  <v>0</v>
      </c>
      <c r="F704" s="94">
        <f t="shared" si="43"/>
        <v>0</v>
      </c>
      <c r="G704" s="94">
        <f t="shared" si="44"/>
      </c>
      <c r="H704" s="94">
        <f>IF(AND(M704&gt;0,M704&lt;=STATS!$C$22),1,"")</f>
        <v>1</v>
      </c>
      <c r="J704" s="51">
        <v>703</v>
      </c>
      <c r="M704" s="15">
        <v>2</v>
      </c>
      <c r="N704" s="15" t="s">
        <v>258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M705" s="15">
        <v>36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M706" s="15">
        <v>38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M707" s="15">
        <v>39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  <v>0</v>
      </c>
      <c r="F708" s="94">
        <f t="shared" si="47"/>
        <v>0</v>
      </c>
      <c r="G708" s="94">
        <f t="shared" si="44"/>
      </c>
      <c r="H708" s="94">
        <f>IF(AND(M708&gt;0,M708&lt;=STATS!$C$22),1,"")</f>
        <v>1</v>
      </c>
      <c r="J708" s="51">
        <v>707</v>
      </c>
      <c r="M708" s="15">
        <v>17</v>
      </c>
      <c r="N708" s="15" t="s">
        <v>258</v>
      </c>
      <c r="Q708" s="22"/>
      <c r="R708" s="22"/>
      <c r="S708" s="54"/>
    </row>
    <row r="709" spans="2:29" ht="12.75">
      <c r="B709" s="94">
        <f t="shared" si="45"/>
        <v>1</v>
      </c>
      <c r="C709" s="94">
        <f>IF(COUNT(Q709:EC709)&gt;0,COUNT(Q709:EC709),"")</f>
        <v>1</v>
      </c>
      <c r="D709" s="94">
        <f>IF(COUNT(S709:EC709)&gt;0,COUNT(S709:EC709),"")</f>
        <v>1</v>
      </c>
      <c r="E709" s="94">
        <f t="shared" si="46"/>
        <v>1</v>
      </c>
      <c r="F709" s="94">
        <f t="shared" si="47"/>
        <v>1</v>
      </c>
      <c r="G709" s="94">
        <f t="shared" si="44"/>
        <v>1</v>
      </c>
      <c r="H709" s="94">
        <f>IF(AND(M709&gt;0,M709&lt;=STATS!$C$22),1,"")</f>
        <v>1</v>
      </c>
      <c r="J709" s="51">
        <v>708</v>
      </c>
      <c r="M709" s="15">
        <v>1</v>
      </c>
      <c r="N709" s="15" t="s">
        <v>257</v>
      </c>
      <c r="Q709" s="22"/>
      <c r="R709" s="22"/>
      <c r="S709" s="54"/>
      <c r="AC709" s="15">
        <v>1</v>
      </c>
    </row>
    <row r="710" spans="2:33" ht="12.75">
      <c r="B710" s="94">
        <f t="shared" si="45"/>
        <v>1</v>
      </c>
      <c r="C710" s="94">
        <f>IF(COUNT(Q710:EC710)&gt;0,COUNT(Q710:EC710),"")</f>
        <v>1</v>
      </c>
      <c r="D710" s="94">
        <f>IF(COUNT(S710:EC710)&gt;0,COUNT(S710:EC710),"")</f>
        <v>1</v>
      </c>
      <c r="E710" s="94">
        <f t="shared" si="46"/>
        <v>1</v>
      </c>
      <c r="F710" s="94">
        <f t="shared" si="47"/>
        <v>1</v>
      </c>
      <c r="G710" s="94">
        <f t="shared" si="44"/>
        <v>1</v>
      </c>
      <c r="H710" s="94">
        <f>IF(AND(M710&gt;0,M710&lt;=STATS!$C$22),1,"")</f>
        <v>1</v>
      </c>
      <c r="J710" s="51">
        <v>709</v>
      </c>
      <c r="M710" s="15">
        <v>1</v>
      </c>
      <c r="N710" s="15" t="s">
        <v>257</v>
      </c>
      <c r="Q710" s="22"/>
      <c r="R710" s="22"/>
      <c r="S710" s="54"/>
      <c r="AG710" s="15">
        <v>1</v>
      </c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  <v>0</v>
      </c>
      <c r="F711" s="94">
        <f t="shared" si="47"/>
        <v>0</v>
      </c>
      <c r="G711" s="94">
        <f t="shared" si="44"/>
      </c>
      <c r="H711" s="94">
        <f>IF(AND(M711&gt;0,M711&lt;=STATS!$C$22),1,"")</f>
        <v>1</v>
      </c>
      <c r="J711" s="51">
        <v>710</v>
      </c>
      <c r="M711" s="15">
        <v>10</v>
      </c>
      <c r="N711" s="15" t="s">
        <v>257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M712" s="15">
        <v>28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  <v>0</v>
      </c>
      <c r="F713" s="94">
        <f t="shared" si="47"/>
        <v>0</v>
      </c>
      <c r="G713" s="94">
        <f t="shared" si="44"/>
      </c>
      <c r="H713" s="94">
        <f>IF(AND(M713&gt;0,M713&lt;=STATS!$C$22),1,"")</f>
        <v>1</v>
      </c>
      <c r="J713" s="51">
        <v>712</v>
      </c>
      <c r="M713" s="15">
        <v>4</v>
      </c>
      <c r="N713" s="15" t="s">
        <v>257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  <v>0</v>
      </c>
      <c r="F714" s="94">
        <f t="shared" si="47"/>
        <v>0</v>
      </c>
      <c r="G714" s="94">
        <f t="shared" si="44"/>
      </c>
      <c r="H714" s="94">
        <f>IF(AND(M714&gt;0,M714&lt;=STATS!$C$22),1,"")</f>
        <v>1</v>
      </c>
      <c r="J714" s="51">
        <v>713</v>
      </c>
      <c r="M714" s="15">
        <v>5</v>
      </c>
      <c r="N714" s="15" t="s">
        <v>257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  <v>0</v>
      </c>
      <c r="F715" s="94">
        <f t="shared" si="47"/>
        <v>0</v>
      </c>
      <c r="G715" s="94">
        <f t="shared" si="44"/>
      </c>
      <c r="H715" s="94">
        <f>IF(AND(M715&gt;0,M715&lt;=STATS!$C$22),1,"")</f>
        <v>1</v>
      </c>
      <c r="J715" s="51">
        <v>714</v>
      </c>
      <c r="M715" s="15">
        <v>9</v>
      </c>
      <c r="N715" s="15" t="s">
        <v>258</v>
      </c>
      <c r="Q715" s="22"/>
      <c r="R715" s="22"/>
      <c r="S715" s="54"/>
    </row>
    <row r="716" spans="2:118" ht="12.75">
      <c r="B716" s="94">
        <f t="shared" si="45"/>
        <v>2</v>
      </c>
      <c r="C716" s="94">
        <f>IF(COUNT(Q716:EC716)&gt;0,COUNT(Q716:EC716),"")</f>
        <v>2</v>
      </c>
      <c r="D716" s="94">
        <f>IF(COUNT(S716:EC716)&gt;0,COUNT(S716:EC716),"")</f>
        <v>2</v>
      </c>
      <c r="E716" s="94">
        <f t="shared" si="46"/>
        <v>2</v>
      </c>
      <c r="F716" s="94">
        <f t="shared" si="47"/>
        <v>2</v>
      </c>
      <c r="G716" s="94">
        <f t="shared" si="44"/>
        <v>2</v>
      </c>
      <c r="H716" s="94">
        <f>IF(AND(M716&gt;0,M716&lt;=STATS!$C$22),1,"")</f>
        <v>1</v>
      </c>
      <c r="J716" s="51">
        <v>715</v>
      </c>
      <c r="M716" s="15">
        <v>2</v>
      </c>
      <c r="N716" s="15" t="s">
        <v>257</v>
      </c>
      <c r="Q716" s="22"/>
      <c r="R716" s="22"/>
      <c r="S716" s="54"/>
      <c r="BM716" s="15">
        <v>1</v>
      </c>
      <c r="DN716" s="15">
        <v>1</v>
      </c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P717" s="15" t="s">
        <v>255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M718" s="15">
        <v>31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M719" s="15">
        <v>44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M720" s="15">
        <v>40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  <v>0</v>
      </c>
      <c r="F721" s="94">
        <f t="shared" si="47"/>
        <v>0</v>
      </c>
      <c r="G721" s="94">
        <f t="shared" si="44"/>
      </c>
      <c r="H721" s="94">
        <f>IF(AND(M721&gt;0,M721&lt;=STATS!$C$22),1,"")</f>
        <v>1</v>
      </c>
      <c r="J721" s="51">
        <v>720</v>
      </c>
      <c r="M721" s="15">
        <v>17</v>
      </c>
      <c r="N721" s="15" t="s">
        <v>257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M722" s="15">
        <v>39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M723" s="15">
        <v>44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M724" s="15">
        <v>37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  <v>0</v>
      </c>
      <c r="F725" s="94">
        <f t="shared" si="47"/>
        <v>0</v>
      </c>
      <c r="G725" s="94">
        <f t="shared" si="44"/>
      </c>
      <c r="H725" s="94">
        <f>IF(AND(M725&gt;0,M725&lt;=STATS!$C$22),1,"")</f>
        <v>1</v>
      </c>
      <c r="J725" s="51">
        <v>724</v>
      </c>
      <c r="M725" s="15">
        <v>4</v>
      </c>
      <c r="N725" s="15" t="s">
        <v>257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  <v>0</v>
      </c>
      <c r="F726" s="94">
        <f t="shared" si="47"/>
        <v>0</v>
      </c>
      <c r="G726" s="94">
        <f t="shared" si="44"/>
      </c>
      <c r="H726" s="94">
        <f>IF(AND(M726&gt;0,M726&lt;=STATS!$C$22),1,"")</f>
        <v>1</v>
      </c>
      <c r="J726" s="51">
        <v>725</v>
      </c>
      <c r="M726" s="15">
        <v>18</v>
      </c>
      <c r="N726" s="15" t="s">
        <v>258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  <v>0</v>
      </c>
      <c r="F727" s="94">
        <f t="shared" si="47"/>
        <v>0</v>
      </c>
      <c r="G727" s="94">
        <f t="shared" si="44"/>
      </c>
      <c r="H727" s="94">
        <f>IF(AND(M727&gt;0,M727&lt;=STATS!$C$22),1,"")</f>
        <v>1</v>
      </c>
      <c r="J727" s="51">
        <v>726</v>
      </c>
      <c r="M727" s="15">
        <v>14</v>
      </c>
      <c r="N727" s="15" t="s">
        <v>257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  <v>0</v>
      </c>
      <c r="F728" s="94">
        <f t="shared" si="47"/>
        <v>0</v>
      </c>
      <c r="G728" s="94">
        <f t="shared" si="44"/>
      </c>
      <c r="H728" s="94">
        <f>IF(AND(M728&gt;0,M728&lt;=STATS!$C$22),1,"")</f>
        <v>1</v>
      </c>
      <c r="J728" s="51">
        <v>727</v>
      </c>
      <c r="M728" s="15">
        <v>22</v>
      </c>
      <c r="N728" s="15" t="s">
        <v>258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  <v>0</v>
      </c>
      <c r="F729" s="94">
        <f t="shared" si="47"/>
        <v>0</v>
      </c>
      <c r="G729" s="94">
        <f t="shared" si="44"/>
      </c>
      <c r="H729" s="94">
        <f>IF(AND(M729&gt;0,M729&lt;=STATS!$C$22),1,"")</f>
        <v>1</v>
      </c>
      <c r="J729" s="51">
        <v>728</v>
      </c>
      <c r="M729" s="15">
        <v>20</v>
      </c>
      <c r="N729" s="15" t="s">
        <v>258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  <v>0</v>
      </c>
      <c r="F730" s="94">
        <f t="shared" si="47"/>
        <v>0</v>
      </c>
      <c r="G730" s="94">
        <f aca="true" t="shared" si="48" ref="G730:G793">IF($B730&gt;=1,$M730,"")</f>
      </c>
      <c r="H730" s="94">
        <f>IF(AND(M730&gt;0,M730&lt;=STATS!$C$22),1,"")</f>
        <v>1</v>
      </c>
      <c r="J730" s="51">
        <v>729</v>
      </c>
      <c r="M730" s="15">
        <v>2</v>
      </c>
      <c r="N730" s="15" t="s">
        <v>257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  <v>0</v>
      </c>
      <c r="F731" s="94">
        <f t="shared" si="47"/>
        <v>0</v>
      </c>
      <c r="G731" s="94">
        <f t="shared" si="48"/>
      </c>
      <c r="H731" s="94">
        <f>IF(AND(M731&gt;0,M731&lt;=STATS!$C$22),1,"")</f>
        <v>1</v>
      </c>
      <c r="J731" s="51">
        <v>730</v>
      </c>
      <c r="M731" s="15">
        <v>2</v>
      </c>
      <c r="N731" s="15" t="s">
        <v>259</v>
      </c>
      <c r="Q731" s="22"/>
      <c r="R731" s="22"/>
      <c r="S731" s="54"/>
    </row>
    <row r="732" spans="2:118" ht="12.75">
      <c r="B732" s="94">
        <f t="shared" si="45"/>
        <v>2</v>
      </c>
      <c r="C732" s="94">
        <f>IF(COUNT(Q732:EC732)&gt;0,COUNT(Q732:EC732),"")</f>
        <v>2</v>
      </c>
      <c r="D732" s="94">
        <f>IF(COUNT(S732:EC732)&gt;0,COUNT(S732:EC732),"")</f>
        <v>2</v>
      </c>
      <c r="E732" s="94">
        <f t="shared" si="46"/>
        <v>2</v>
      </c>
      <c r="F732" s="94">
        <f t="shared" si="47"/>
        <v>2</v>
      </c>
      <c r="G732" s="94">
        <f t="shared" si="48"/>
        <v>4</v>
      </c>
      <c r="H732" s="94">
        <f>IF(AND(M732&gt;0,M732&lt;=STATS!$C$22),1,"")</f>
        <v>1</v>
      </c>
      <c r="J732" s="51">
        <v>731</v>
      </c>
      <c r="M732" s="15">
        <v>4</v>
      </c>
      <c r="N732" s="15" t="s">
        <v>258</v>
      </c>
      <c r="Q732" s="22"/>
      <c r="R732" s="22"/>
      <c r="S732" s="54"/>
      <c r="CD732" s="15">
        <v>1</v>
      </c>
      <c r="DN732" s="15">
        <v>1</v>
      </c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  <v>0</v>
      </c>
      <c r="F733" s="94">
        <f t="shared" si="47"/>
        <v>0</v>
      </c>
      <c r="G733" s="94">
        <f t="shared" si="48"/>
      </c>
      <c r="H733" s="94">
        <f>IF(AND(M733&gt;0,M733&lt;=STATS!$C$22),1,"")</f>
        <v>1</v>
      </c>
      <c r="J733" s="51">
        <v>732</v>
      </c>
      <c r="M733" s="15">
        <v>11</v>
      </c>
      <c r="N733" s="15" t="s">
        <v>258</v>
      </c>
      <c r="Q733" s="22"/>
      <c r="R733" s="22"/>
      <c r="S733" s="54"/>
    </row>
    <row r="734" spans="2:118" ht="12.75">
      <c r="B734" s="94">
        <f t="shared" si="45"/>
        <v>2</v>
      </c>
      <c r="C734" s="94">
        <f>IF(COUNT(Q734:EC734)&gt;0,COUNT(Q734:EC734),"")</f>
        <v>2</v>
      </c>
      <c r="D734" s="94">
        <f>IF(COUNT(S734:EC734)&gt;0,COUNT(S734:EC734),"")</f>
        <v>2</v>
      </c>
      <c r="E734" s="94">
        <f t="shared" si="46"/>
        <v>2</v>
      </c>
      <c r="F734" s="94">
        <f t="shared" si="47"/>
        <v>2</v>
      </c>
      <c r="G734" s="94">
        <f t="shared" si="48"/>
        <v>2</v>
      </c>
      <c r="H734" s="94">
        <f>IF(AND(M734&gt;0,M734&lt;=STATS!$C$22),1,"")</f>
        <v>1</v>
      </c>
      <c r="J734" s="51">
        <v>733</v>
      </c>
      <c r="M734" s="15">
        <v>2</v>
      </c>
      <c r="N734" s="15" t="s">
        <v>258</v>
      </c>
      <c r="Q734" s="22"/>
      <c r="R734" s="22"/>
      <c r="S734" s="54"/>
      <c r="AY734" s="15">
        <v>1</v>
      </c>
      <c r="DN734" s="15">
        <v>1</v>
      </c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M735" s="15">
        <v>28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M736" s="15">
        <v>40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M737" s="15">
        <v>38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M738" s="15">
        <v>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  <v>0</v>
      </c>
      <c r="F739" s="94">
        <f t="shared" si="47"/>
        <v>0</v>
      </c>
      <c r="G739" s="94">
        <f t="shared" si="48"/>
      </c>
      <c r="H739" s="94">
        <f>IF(AND(M739&gt;0,M739&lt;=STATS!$C$22),1,"")</f>
        <v>1</v>
      </c>
      <c r="J739" s="51">
        <v>738</v>
      </c>
      <c r="M739" s="15">
        <v>21</v>
      </c>
      <c r="N739" s="15" t="s">
        <v>258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M740" s="15">
        <v>24</v>
      </c>
      <c r="N740" s="15" t="s">
        <v>258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M741" s="15">
        <v>38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M742" s="15">
        <v>43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M743" s="15">
        <v>44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M744" s="15">
        <v>29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  <v>0</v>
      </c>
      <c r="F745" s="94">
        <f t="shared" si="47"/>
        <v>0</v>
      </c>
      <c r="G745" s="94">
        <f t="shared" si="48"/>
      </c>
      <c r="H745" s="94">
        <f>IF(AND(M745&gt;0,M745&lt;=STATS!$C$22),1,"")</f>
        <v>1</v>
      </c>
      <c r="J745" s="51">
        <v>744</v>
      </c>
      <c r="M745" s="15">
        <v>21</v>
      </c>
      <c r="N745" s="15" t="s">
        <v>257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  <v>0</v>
      </c>
      <c r="F746" s="94">
        <f t="shared" si="47"/>
        <v>0</v>
      </c>
      <c r="G746" s="94">
        <f t="shared" si="48"/>
      </c>
      <c r="H746" s="94">
        <f>IF(AND(M746&gt;0,M746&lt;=STATS!$C$22),1,"")</f>
        <v>1</v>
      </c>
      <c r="J746" s="51">
        <v>745</v>
      </c>
      <c r="M746" s="15">
        <v>15</v>
      </c>
      <c r="N746" s="15" t="s">
        <v>257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  <v>0</v>
      </c>
      <c r="F747" s="94">
        <f t="shared" si="47"/>
        <v>0</v>
      </c>
      <c r="G747" s="94">
        <f t="shared" si="48"/>
      </c>
      <c r="H747" s="94">
        <f>IF(AND(M747&gt;0,M747&lt;=STATS!$C$22),1,"")</f>
        <v>1</v>
      </c>
      <c r="J747" s="51">
        <v>746</v>
      </c>
      <c r="M747" s="15">
        <v>21</v>
      </c>
      <c r="N747" s="15" t="s">
        <v>258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  <v>0</v>
      </c>
      <c r="F748" s="94">
        <f t="shared" si="47"/>
        <v>0</v>
      </c>
      <c r="G748" s="94">
        <f t="shared" si="48"/>
      </c>
      <c r="H748" s="94">
        <f>IF(AND(M748&gt;0,M748&lt;=STATS!$C$22),1,"")</f>
        <v>1</v>
      </c>
      <c r="J748" s="51">
        <v>747</v>
      </c>
      <c r="M748" s="15">
        <v>23</v>
      </c>
      <c r="N748" s="15" t="s">
        <v>258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M749" s="15">
        <v>24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  <v>0</v>
      </c>
      <c r="F750" s="94">
        <f t="shared" si="47"/>
        <v>0</v>
      </c>
      <c r="G750" s="94">
        <f t="shared" si="48"/>
      </c>
      <c r="H750" s="94">
        <f>IF(AND(M750&gt;0,M750&lt;=STATS!$C$22),1,"")</f>
        <v>1</v>
      </c>
      <c r="J750" s="51">
        <v>749</v>
      </c>
      <c r="M750" s="15">
        <v>12</v>
      </c>
      <c r="N750" s="15" t="s">
        <v>257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  <v>0</v>
      </c>
      <c r="F751" s="94">
        <f t="shared" si="47"/>
        <v>0</v>
      </c>
      <c r="G751" s="94">
        <f t="shared" si="48"/>
      </c>
      <c r="H751" s="94">
        <f>IF(AND(M751&gt;0,M751&lt;=STATS!$C$22),1,"")</f>
        <v>1</v>
      </c>
      <c r="J751" s="51">
        <v>750</v>
      </c>
      <c r="M751" s="15">
        <v>10</v>
      </c>
      <c r="N751" s="15" t="s">
        <v>258</v>
      </c>
      <c r="Q751" s="22"/>
      <c r="R751" s="22"/>
      <c r="S751" s="54"/>
    </row>
    <row r="752" spans="2:51" ht="12.75">
      <c r="B752" s="94">
        <f t="shared" si="45"/>
        <v>3</v>
      </c>
      <c r="C752" s="94">
        <f>IF(COUNT(Q752:EC752)&gt;0,COUNT(Q752:EC752),"")</f>
        <v>3</v>
      </c>
      <c r="D752" s="94">
        <f>IF(COUNT(S752:EC752)&gt;0,COUNT(S752:EC752),"")</f>
        <v>3</v>
      </c>
      <c r="E752" s="94">
        <f t="shared" si="46"/>
        <v>3</v>
      </c>
      <c r="F752" s="94">
        <f t="shared" si="47"/>
        <v>3</v>
      </c>
      <c r="G752" s="94">
        <f t="shared" si="48"/>
        <v>1</v>
      </c>
      <c r="H752" s="94">
        <f>IF(AND(M752&gt;0,M752&lt;=STATS!$C$22),1,"")</f>
        <v>1</v>
      </c>
      <c r="J752" s="51">
        <v>751</v>
      </c>
      <c r="M752" s="15">
        <v>1</v>
      </c>
      <c r="N752" s="15" t="s">
        <v>258</v>
      </c>
      <c r="Q752" s="22"/>
      <c r="R752" s="22"/>
      <c r="S752" s="54"/>
      <c r="AH752" s="15">
        <v>1</v>
      </c>
      <c r="AQ752" s="15">
        <v>1</v>
      </c>
      <c r="AY752" s="15">
        <v>1</v>
      </c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  <v>0</v>
      </c>
      <c r="F753" s="94">
        <f t="shared" si="47"/>
        <v>0</v>
      </c>
      <c r="G753" s="94">
        <f t="shared" si="48"/>
      </c>
      <c r="H753" s="94">
        <f>IF(AND(M753&gt;0,M753&lt;=STATS!$C$22),1,"")</f>
        <v>1</v>
      </c>
      <c r="J753" s="51">
        <v>752</v>
      </c>
      <c r="M753" s="15">
        <v>23</v>
      </c>
      <c r="N753" s="15" t="s">
        <v>258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M754" s="15">
        <v>35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M755" s="15">
        <v>38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M756" s="15">
        <v>38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M757" s="15">
        <v>43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M758" s="15">
        <v>48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M759" s="15">
        <v>45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M760" s="15">
        <v>48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M761" s="15">
        <v>44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M762" s="15">
        <v>42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  <v>0</v>
      </c>
      <c r="F763" s="94">
        <f t="shared" si="47"/>
        <v>0</v>
      </c>
      <c r="G763" s="94">
        <f t="shared" si="48"/>
      </c>
      <c r="H763" s="94">
        <f>IF(AND(M763&gt;0,M763&lt;=STATS!$C$22),1,"")</f>
        <v>1</v>
      </c>
      <c r="J763" s="51">
        <v>762</v>
      </c>
      <c r="M763" s="15">
        <v>20</v>
      </c>
      <c r="N763" s="15" t="s">
        <v>258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  <v>0</v>
      </c>
      <c r="F764" s="94">
        <f t="shared" si="47"/>
        <v>0</v>
      </c>
      <c r="G764" s="94">
        <f t="shared" si="48"/>
      </c>
      <c r="H764" s="94">
        <f>IF(AND(M764&gt;0,M764&lt;=STATS!$C$22),1,"")</f>
        <v>1</v>
      </c>
      <c r="J764" s="51">
        <v>763</v>
      </c>
      <c r="M764" s="15">
        <v>1</v>
      </c>
      <c r="N764" s="15" t="s">
        <v>257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  <v>0</v>
      </c>
      <c r="F765" s="94">
        <f t="shared" si="47"/>
        <v>0</v>
      </c>
      <c r="G765" s="94">
        <f t="shared" si="48"/>
      </c>
      <c r="H765" s="94">
        <f>IF(AND(M765&gt;0,M765&lt;=STATS!$C$22),1,"")</f>
        <v>1</v>
      </c>
      <c r="J765" s="51">
        <v>764</v>
      </c>
      <c r="M765" s="15">
        <v>8</v>
      </c>
      <c r="N765" s="15" t="s">
        <v>257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  <v>0</v>
      </c>
      <c r="F766" s="94">
        <f t="shared" si="47"/>
        <v>0</v>
      </c>
      <c r="G766" s="94">
        <f t="shared" si="48"/>
      </c>
      <c r="H766" s="94">
        <f>IF(AND(M766&gt;0,M766&lt;=STATS!$C$22),1,"")</f>
        <v>1</v>
      </c>
      <c r="J766" s="51">
        <v>765</v>
      </c>
      <c r="M766" s="15">
        <v>10</v>
      </c>
      <c r="N766" s="15" t="s">
        <v>257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  <v>0</v>
      </c>
      <c r="F767" s="94">
        <f t="shared" si="47"/>
        <v>0</v>
      </c>
      <c r="G767" s="94">
        <f t="shared" si="48"/>
      </c>
      <c r="H767" s="94">
        <f>IF(AND(M767&gt;0,M767&lt;=STATS!$C$22),1,"")</f>
        <v>1</v>
      </c>
      <c r="J767" s="51">
        <v>766</v>
      </c>
      <c r="M767" s="15">
        <v>16</v>
      </c>
      <c r="N767" s="15" t="s">
        <v>257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  <v>0</v>
      </c>
      <c r="F768" s="94">
        <f t="shared" si="47"/>
        <v>0</v>
      </c>
      <c r="G768" s="94">
        <f t="shared" si="48"/>
      </c>
      <c r="H768" s="94">
        <f>IF(AND(M768&gt;0,M768&lt;=STATS!$C$22),1,"")</f>
        <v>1</v>
      </c>
      <c r="J768" s="51">
        <v>767</v>
      </c>
      <c r="M768" s="15">
        <v>8</v>
      </c>
      <c r="N768" s="15" t="s">
        <v>257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  <v>0</v>
      </c>
      <c r="F769" s="94">
        <f t="shared" si="47"/>
        <v>0</v>
      </c>
      <c r="G769" s="94">
        <f t="shared" si="48"/>
      </c>
      <c r="H769" s="94">
        <f>IF(AND(M769&gt;0,M769&lt;=STATS!$C$22),1,"")</f>
        <v>1</v>
      </c>
      <c r="J769" s="51">
        <v>768</v>
      </c>
      <c r="M769" s="15">
        <v>6</v>
      </c>
      <c r="N769" s="15" t="s">
        <v>259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  <v>0</v>
      </c>
      <c r="F770" s="94">
        <f aca="true" t="shared" si="51" ref="F770:F833">IF(H770=1,COUNT(T770:EA770),"")</f>
        <v>0</v>
      </c>
      <c r="G770" s="94">
        <f t="shared" si="48"/>
      </c>
      <c r="H770" s="94">
        <f>IF(AND(M770&gt;0,M770&lt;=STATS!$C$22),1,"")</f>
        <v>1</v>
      </c>
      <c r="J770" s="51">
        <v>769</v>
      </c>
      <c r="M770" s="15">
        <v>7</v>
      </c>
      <c r="N770" s="15" t="s">
        <v>259</v>
      </c>
      <c r="Q770" s="22"/>
      <c r="R770" s="22"/>
      <c r="S770" s="54"/>
    </row>
    <row r="771" spans="2:104" ht="12.75">
      <c r="B771" s="94">
        <f t="shared" si="49"/>
        <v>1</v>
      </c>
      <c r="C771" s="94">
        <f>IF(COUNT(Q771:EC771)&gt;0,COUNT(Q771:EC771),"")</f>
        <v>1</v>
      </c>
      <c r="D771" s="94">
        <f>IF(COUNT(S771:EC771)&gt;0,COUNT(S771:EC771),"")</f>
        <v>1</v>
      </c>
      <c r="E771" s="94">
        <f t="shared" si="50"/>
        <v>1</v>
      </c>
      <c r="F771" s="94">
        <f t="shared" si="51"/>
        <v>1</v>
      </c>
      <c r="G771" s="94">
        <f t="shared" si="48"/>
        <v>2</v>
      </c>
      <c r="H771" s="94">
        <f>IF(AND(M771&gt;0,M771&lt;=STATS!$C$22),1,"")</f>
        <v>1</v>
      </c>
      <c r="J771" s="51">
        <v>770</v>
      </c>
      <c r="M771" s="15">
        <v>2</v>
      </c>
      <c r="N771" s="15" t="s">
        <v>258</v>
      </c>
      <c r="Q771" s="22"/>
      <c r="R771" s="22"/>
      <c r="S771" s="54"/>
      <c r="CZ771" s="15">
        <v>1</v>
      </c>
    </row>
    <row r="772" spans="2:51" ht="12.75">
      <c r="B772" s="94">
        <f t="shared" si="49"/>
        <v>3</v>
      </c>
      <c r="C772" s="94">
        <f>IF(COUNT(Q772:EC772)&gt;0,COUNT(Q772:EC772),"")</f>
        <v>3</v>
      </c>
      <c r="D772" s="94">
        <f>IF(COUNT(S772:EC772)&gt;0,COUNT(S772:EC772),"")</f>
        <v>3</v>
      </c>
      <c r="E772" s="94">
        <f t="shared" si="50"/>
        <v>3</v>
      </c>
      <c r="F772" s="94">
        <f t="shared" si="51"/>
        <v>3</v>
      </c>
      <c r="G772" s="94">
        <f t="shared" si="48"/>
        <v>1</v>
      </c>
      <c r="H772" s="94">
        <f>IF(AND(M772&gt;0,M772&lt;=STATS!$C$22),1,"")</f>
        <v>1</v>
      </c>
      <c r="J772" s="51">
        <v>771</v>
      </c>
      <c r="M772" s="15">
        <v>1</v>
      </c>
      <c r="N772" s="15" t="s">
        <v>258</v>
      </c>
      <c r="Q772" s="22"/>
      <c r="R772" s="22"/>
      <c r="S772" s="54"/>
      <c r="AH772" s="15">
        <v>1</v>
      </c>
      <c r="AQ772" s="15">
        <v>1</v>
      </c>
      <c r="AY772" s="15">
        <v>1</v>
      </c>
    </row>
    <row r="773" spans="2:118" ht="12.75">
      <c r="B773" s="94">
        <f t="shared" si="49"/>
        <v>1</v>
      </c>
      <c r="C773" s="94">
        <f>IF(COUNT(Q773:EC773)&gt;0,COUNT(Q773:EC773),"")</f>
        <v>1</v>
      </c>
      <c r="D773" s="94">
        <f>IF(COUNT(S773:EC773)&gt;0,COUNT(S773:EC773),"")</f>
        <v>1</v>
      </c>
      <c r="E773" s="94">
        <f t="shared" si="50"/>
        <v>1</v>
      </c>
      <c r="F773" s="94">
        <f t="shared" si="51"/>
        <v>1</v>
      </c>
      <c r="G773" s="94">
        <f t="shared" si="48"/>
        <v>2</v>
      </c>
      <c r="H773" s="94">
        <f>IF(AND(M773&gt;0,M773&lt;=STATS!$C$22),1,"")</f>
        <v>1</v>
      </c>
      <c r="J773" s="51">
        <v>772</v>
      </c>
      <c r="M773" s="15">
        <v>2</v>
      </c>
      <c r="N773" s="15" t="s">
        <v>257</v>
      </c>
      <c r="Q773" s="22"/>
      <c r="R773" s="22"/>
      <c r="S773" s="54"/>
      <c r="DN773" s="15">
        <v>1</v>
      </c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M774" s="15">
        <v>29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M775" s="15">
        <v>34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M776" s="15">
        <v>34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M777" s="15">
        <v>40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M778" s="15">
        <v>41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M779" s="15">
        <v>39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M780" s="15">
        <v>42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M781" s="15">
        <v>39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M782" s="15">
        <v>38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M783" s="15">
        <v>36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  <v>0</v>
      </c>
      <c r="F784" s="94">
        <f t="shared" si="51"/>
        <v>0</v>
      </c>
      <c r="G784" s="94">
        <f t="shared" si="48"/>
      </c>
      <c r="H784" s="94">
        <f>IF(AND(M784&gt;0,M784&lt;=STATS!$C$22),1,"")</f>
        <v>1</v>
      </c>
      <c r="J784" s="51">
        <v>783</v>
      </c>
      <c r="M784" s="15">
        <v>13</v>
      </c>
      <c r="N784" s="15" t="s">
        <v>257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  <v>0</v>
      </c>
      <c r="F785" s="94">
        <f t="shared" si="51"/>
        <v>0</v>
      </c>
      <c r="G785" s="94">
        <f t="shared" si="48"/>
      </c>
      <c r="H785" s="94">
        <f>IF(AND(M785&gt;0,M785&lt;=STATS!$C$22),1,"")</f>
        <v>1</v>
      </c>
      <c r="J785" s="51">
        <v>784</v>
      </c>
      <c r="M785" s="15">
        <v>3</v>
      </c>
      <c r="N785" s="15" t="s">
        <v>257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  <v>0</v>
      </c>
      <c r="F786" s="94">
        <f t="shared" si="51"/>
        <v>0</v>
      </c>
      <c r="G786" s="94">
        <f t="shared" si="48"/>
      </c>
      <c r="H786" s="94">
        <f>IF(AND(M786&gt;0,M786&lt;=STATS!$C$22),1,"")</f>
        <v>1</v>
      </c>
      <c r="J786" s="51">
        <v>785</v>
      </c>
      <c r="M786" s="15">
        <v>2</v>
      </c>
      <c r="N786" s="15" t="s">
        <v>257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  <v>0</v>
      </c>
      <c r="F787" s="94">
        <f t="shared" si="51"/>
        <v>0</v>
      </c>
      <c r="G787" s="94">
        <f t="shared" si="48"/>
      </c>
      <c r="H787" s="94">
        <f>IF(AND(M787&gt;0,M787&lt;=STATS!$C$22),1,"")</f>
        <v>1</v>
      </c>
      <c r="J787" s="51">
        <v>786</v>
      </c>
      <c r="M787" s="15">
        <v>14</v>
      </c>
      <c r="N787" s="15" t="s">
        <v>258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  <v>0</v>
      </c>
      <c r="F788" s="94">
        <f t="shared" si="51"/>
        <v>0</v>
      </c>
      <c r="G788" s="94">
        <f t="shared" si="48"/>
      </c>
      <c r="H788" s="94">
        <f>IF(AND(M788&gt;0,M788&lt;=STATS!$C$22),1,"")</f>
        <v>1</v>
      </c>
      <c r="J788" s="51">
        <v>787</v>
      </c>
      <c r="M788" s="15">
        <v>7</v>
      </c>
      <c r="N788" s="15" t="s">
        <v>257</v>
      </c>
      <c r="Q788" s="22"/>
      <c r="R788" s="22"/>
      <c r="S788" s="54"/>
    </row>
    <row r="789" spans="2:31" ht="12.75">
      <c r="B789" s="94">
        <f t="shared" si="49"/>
        <v>2</v>
      </c>
      <c r="C789" s="94">
        <f>IF(COUNT(Q789:EC789)&gt;0,COUNT(Q789:EC789),"")</f>
        <v>2</v>
      </c>
      <c r="D789" s="94">
        <f>IF(COUNT(S789:EC789)&gt;0,COUNT(S789:EC789),"")</f>
        <v>2</v>
      </c>
      <c r="E789" s="94">
        <f t="shared" si="50"/>
        <v>2</v>
      </c>
      <c r="F789" s="94">
        <f t="shared" si="51"/>
        <v>1</v>
      </c>
      <c r="G789" s="94">
        <f t="shared" si="48"/>
        <v>7</v>
      </c>
      <c r="H789" s="94">
        <f>IF(AND(M789&gt;0,M789&lt;=STATS!$C$22),1,"")</f>
        <v>1</v>
      </c>
      <c r="J789" s="51">
        <v>788</v>
      </c>
      <c r="M789" s="15">
        <v>7</v>
      </c>
      <c r="N789" s="15" t="s">
        <v>259</v>
      </c>
      <c r="Q789" s="22"/>
      <c r="R789" s="22"/>
      <c r="S789" s="54">
        <v>1</v>
      </c>
      <c r="AE789" s="15">
        <v>2</v>
      </c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  <v>0</v>
      </c>
      <c r="F790" s="94">
        <f t="shared" si="51"/>
        <v>0</v>
      </c>
      <c r="G790" s="94">
        <f t="shared" si="48"/>
      </c>
      <c r="H790" s="94">
        <f>IF(AND(M790&gt;0,M790&lt;=STATS!$C$22),1,"")</f>
        <v>1</v>
      </c>
      <c r="J790" s="51">
        <v>789</v>
      </c>
      <c r="M790" s="15">
        <v>7</v>
      </c>
      <c r="N790" s="15" t="s">
        <v>259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  <v>0</v>
      </c>
      <c r="F791" s="94">
        <f t="shared" si="51"/>
        <v>0</v>
      </c>
      <c r="G791" s="94">
        <f t="shared" si="48"/>
      </c>
      <c r="H791" s="94">
        <f>IF(AND(M791&gt;0,M791&lt;=STATS!$C$22),1,"")</f>
        <v>1</v>
      </c>
      <c r="J791" s="51">
        <v>790</v>
      </c>
      <c r="M791" s="15">
        <v>9</v>
      </c>
      <c r="N791" s="15" t="s">
        <v>258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M792" s="15">
        <v>26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M793" s="15">
        <v>31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  <v>0</v>
      </c>
      <c r="F794" s="94">
        <f t="shared" si="51"/>
        <v>0</v>
      </c>
      <c r="G794" s="94">
        <f aca="true" t="shared" si="52" ref="G794:G857">IF($B794&gt;=1,$M794,"")</f>
      </c>
      <c r="H794" s="94">
        <f>IF(AND(M794&gt;0,M794&lt;=STATS!$C$22),1,"")</f>
        <v>1</v>
      </c>
      <c r="J794" s="51">
        <v>793</v>
      </c>
      <c r="M794" s="15">
        <v>18</v>
      </c>
      <c r="N794" s="15" t="s">
        <v>257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M795" s="15">
        <v>34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M796" s="15">
        <v>38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M797" s="15">
        <v>34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M798" s="15">
        <v>26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M799" s="15">
        <v>29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M800" s="15">
        <v>29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  <v>0</v>
      </c>
      <c r="F801" s="94">
        <f t="shared" si="51"/>
        <v>0</v>
      </c>
      <c r="G801" s="94">
        <f t="shared" si="52"/>
      </c>
      <c r="H801" s="94">
        <f>IF(AND(M801&gt;0,M801&lt;=STATS!$C$22),1,"")</f>
        <v>1</v>
      </c>
      <c r="J801" s="51">
        <v>800</v>
      </c>
      <c r="M801" s="15">
        <v>17</v>
      </c>
      <c r="N801" s="15" t="s">
        <v>257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  <v>0</v>
      </c>
      <c r="F802" s="94">
        <f t="shared" si="51"/>
        <v>0</v>
      </c>
      <c r="G802" s="94">
        <f t="shared" si="52"/>
      </c>
      <c r="H802" s="94">
        <f>IF(AND(M802&gt;0,M802&lt;=STATS!$C$22),1,"")</f>
        <v>1</v>
      </c>
      <c r="J802" s="51">
        <v>801</v>
      </c>
      <c r="M802" s="15">
        <v>12</v>
      </c>
      <c r="N802" s="15" t="s">
        <v>258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  <v>0</v>
      </c>
      <c r="F803" s="94">
        <f t="shared" si="51"/>
        <v>0</v>
      </c>
      <c r="G803" s="94">
        <f t="shared" si="52"/>
      </c>
      <c r="H803" s="94">
        <f>IF(AND(M803&gt;0,M803&lt;=STATS!$C$22),1,"")</f>
        <v>1</v>
      </c>
      <c r="J803" s="51">
        <v>802</v>
      </c>
      <c r="M803" s="15">
        <v>16</v>
      </c>
      <c r="N803" s="15" t="s">
        <v>258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  <v>0</v>
      </c>
      <c r="F804" s="94">
        <f t="shared" si="51"/>
        <v>0</v>
      </c>
      <c r="G804" s="94">
        <f t="shared" si="52"/>
      </c>
      <c r="H804" s="94">
        <f>IF(AND(M804&gt;0,M804&lt;=STATS!$C$22),1,"")</f>
        <v>1</v>
      </c>
      <c r="J804" s="51">
        <v>803</v>
      </c>
      <c r="M804" s="15">
        <v>14</v>
      </c>
      <c r="N804" s="15" t="s">
        <v>257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  <v>0</v>
      </c>
      <c r="F805" s="94">
        <f t="shared" si="51"/>
        <v>0</v>
      </c>
      <c r="G805" s="94">
        <f t="shared" si="52"/>
      </c>
      <c r="H805" s="94">
        <f>IF(AND(M805&gt;0,M805&lt;=STATS!$C$22),1,"")</f>
        <v>1</v>
      </c>
      <c r="J805" s="51">
        <v>804</v>
      </c>
      <c r="M805" s="15">
        <v>1</v>
      </c>
      <c r="N805" s="15" t="s">
        <v>257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  <v>0</v>
      </c>
      <c r="F806" s="94">
        <f t="shared" si="51"/>
        <v>0</v>
      </c>
      <c r="G806" s="94">
        <f t="shared" si="52"/>
      </c>
      <c r="H806" s="94">
        <f>IF(AND(M806&gt;0,M806&lt;=STATS!$C$22),1,"")</f>
        <v>1</v>
      </c>
      <c r="J806" s="51">
        <v>805</v>
      </c>
      <c r="M806" s="15">
        <v>5</v>
      </c>
      <c r="N806" s="15" t="s">
        <v>258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  <v>0</v>
      </c>
      <c r="F807" s="94">
        <f t="shared" si="51"/>
        <v>0</v>
      </c>
      <c r="G807" s="94">
        <f t="shared" si="52"/>
      </c>
      <c r="H807" s="94">
        <f>IF(AND(M807&gt;0,M807&lt;=STATS!$C$22),1,"")</f>
        <v>1</v>
      </c>
      <c r="J807" s="51">
        <v>806</v>
      </c>
      <c r="M807" s="15">
        <v>8</v>
      </c>
      <c r="N807" s="15" t="s">
        <v>258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  <v>0</v>
      </c>
      <c r="F808" s="94">
        <f t="shared" si="51"/>
        <v>0</v>
      </c>
      <c r="G808" s="94">
        <f t="shared" si="52"/>
      </c>
      <c r="H808" s="94">
        <f>IF(AND(M808&gt;0,M808&lt;=STATS!$C$22),1,"")</f>
        <v>1</v>
      </c>
      <c r="J808" s="51">
        <v>807</v>
      </c>
      <c r="M808" s="15">
        <v>21</v>
      </c>
      <c r="N808" s="15" t="s">
        <v>258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M809" s="15">
        <v>25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  <v>0</v>
      </c>
      <c r="F810" s="94">
        <f t="shared" si="51"/>
        <v>0</v>
      </c>
      <c r="G810" s="94">
        <f t="shared" si="52"/>
      </c>
      <c r="H810" s="94">
        <f>IF(AND(M810&gt;0,M810&lt;=STATS!$C$22),1,"")</f>
        <v>1</v>
      </c>
      <c r="J810" s="51">
        <v>809</v>
      </c>
      <c r="M810" s="15">
        <v>14</v>
      </c>
      <c r="N810" s="15" t="s">
        <v>257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M811" s="15">
        <v>30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M812" s="15">
        <v>41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M813" s="15">
        <v>36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M814" s="15">
        <v>26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M815" s="15">
        <v>30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  <v>0</v>
      </c>
      <c r="F816" s="94">
        <f t="shared" si="51"/>
        <v>0</v>
      </c>
      <c r="G816" s="94">
        <f t="shared" si="52"/>
      </c>
      <c r="H816" s="94">
        <f>IF(AND(M816&gt;0,M816&lt;=STATS!$C$22),1,"")</f>
        <v>1</v>
      </c>
      <c r="J816" s="51">
        <v>815</v>
      </c>
      <c r="M816" s="15">
        <v>13</v>
      </c>
      <c r="N816" s="15" t="s">
        <v>257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  <v>0</v>
      </c>
      <c r="F817" s="94">
        <f t="shared" si="51"/>
        <v>0</v>
      </c>
      <c r="G817" s="94">
        <f t="shared" si="52"/>
      </c>
      <c r="H817" s="94">
        <f>IF(AND(M817&gt;0,M817&lt;=STATS!$C$22),1,"")</f>
        <v>1</v>
      </c>
      <c r="J817" s="51">
        <v>816</v>
      </c>
      <c r="M817" s="15">
        <v>19</v>
      </c>
      <c r="N817" s="15" t="s">
        <v>258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  <v>0</v>
      </c>
      <c r="F818" s="94">
        <f t="shared" si="51"/>
        <v>0</v>
      </c>
      <c r="G818" s="94">
        <f t="shared" si="52"/>
      </c>
      <c r="H818" s="94">
        <f>IF(AND(M818&gt;0,M818&lt;=STATS!$C$22),1,"")</f>
        <v>1</v>
      </c>
      <c r="J818" s="51">
        <v>817</v>
      </c>
      <c r="M818" s="15">
        <v>19</v>
      </c>
      <c r="N818" s="15" t="s">
        <v>258</v>
      </c>
      <c r="Q818" s="22"/>
      <c r="R818" s="22"/>
      <c r="S818" s="54"/>
    </row>
    <row r="819" spans="2:51" ht="12.75">
      <c r="B819" s="94">
        <f t="shared" si="49"/>
        <v>3</v>
      </c>
      <c r="C819" s="94">
        <f>IF(COUNT(Q819:EC819)&gt;0,COUNT(Q819:EC819),"")</f>
        <v>3</v>
      </c>
      <c r="D819" s="94">
        <f>IF(COUNT(S819:EC819)&gt;0,COUNT(S819:EC819),"")</f>
        <v>3</v>
      </c>
      <c r="E819" s="94">
        <f t="shared" si="50"/>
        <v>3</v>
      </c>
      <c r="F819" s="94">
        <f t="shared" si="51"/>
        <v>3</v>
      </c>
      <c r="G819" s="94">
        <f t="shared" si="52"/>
        <v>11</v>
      </c>
      <c r="H819" s="94">
        <f>IF(AND(M819&gt;0,M819&lt;=STATS!$C$22),1,"")</f>
        <v>1</v>
      </c>
      <c r="J819" s="51">
        <v>818</v>
      </c>
      <c r="M819" s="15">
        <v>11</v>
      </c>
      <c r="N819" s="15" t="s">
        <v>258</v>
      </c>
      <c r="Q819" s="22"/>
      <c r="R819" s="22"/>
      <c r="S819" s="54"/>
      <c r="AM819" s="15">
        <v>1</v>
      </c>
      <c r="AQ819" s="15">
        <v>1</v>
      </c>
      <c r="AY819" s="15">
        <v>1</v>
      </c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  <v>0</v>
      </c>
      <c r="F820" s="94">
        <f t="shared" si="51"/>
        <v>0</v>
      </c>
      <c r="G820" s="94">
        <f t="shared" si="52"/>
      </c>
      <c r="H820" s="94">
        <f>IF(AND(M820&gt;0,M820&lt;=STATS!$C$22),1,"")</f>
        <v>1</v>
      </c>
      <c r="J820" s="51">
        <v>819</v>
      </c>
      <c r="M820" s="15">
        <v>6</v>
      </c>
      <c r="N820" s="15" t="s">
        <v>258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  <v>0</v>
      </c>
      <c r="F821" s="94">
        <f t="shared" si="51"/>
        <v>0</v>
      </c>
      <c r="G821" s="94">
        <f t="shared" si="52"/>
      </c>
      <c r="H821" s="94">
        <f>IF(AND(M821&gt;0,M821&lt;=STATS!$C$22),1,"")</f>
        <v>1</v>
      </c>
      <c r="J821" s="51">
        <v>820</v>
      </c>
      <c r="M821" s="15">
        <v>2</v>
      </c>
      <c r="N821" s="15" t="s">
        <v>258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  <v>0</v>
      </c>
      <c r="F822" s="94">
        <f t="shared" si="51"/>
        <v>0</v>
      </c>
      <c r="G822" s="94">
        <f t="shared" si="52"/>
      </c>
      <c r="H822" s="94">
        <f>IF(AND(M822&gt;0,M822&lt;=STATS!$C$22),1,"")</f>
        <v>1</v>
      </c>
      <c r="J822" s="51">
        <v>821</v>
      </c>
      <c r="M822" s="15">
        <v>3</v>
      </c>
      <c r="N822" s="15" t="s">
        <v>257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  <v>0</v>
      </c>
      <c r="F823" s="94">
        <f t="shared" si="51"/>
        <v>0</v>
      </c>
      <c r="G823" s="94">
        <f t="shared" si="52"/>
      </c>
      <c r="H823" s="94">
        <f>IF(AND(M823&gt;0,M823&lt;=STATS!$C$22),1,"")</f>
        <v>1</v>
      </c>
      <c r="J823" s="51">
        <v>822</v>
      </c>
      <c r="M823" s="15">
        <v>16</v>
      </c>
      <c r="N823" s="15" t="s">
        <v>257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M824" s="15">
        <v>25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  <v>0</v>
      </c>
      <c r="F825" s="94">
        <f t="shared" si="51"/>
        <v>0</v>
      </c>
      <c r="G825" s="94">
        <f t="shared" si="52"/>
      </c>
      <c r="H825" s="94">
        <f>IF(AND(M825&gt;0,M825&lt;=STATS!$C$22),1,"")</f>
        <v>1</v>
      </c>
      <c r="J825" s="51">
        <v>824</v>
      </c>
      <c r="M825" s="15">
        <v>22</v>
      </c>
      <c r="N825" s="15" t="s">
        <v>258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  <v>0</v>
      </c>
      <c r="F826" s="94">
        <f t="shared" si="51"/>
        <v>0</v>
      </c>
      <c r="G826" s="94">
        <f t="shared" si="52"/>
      </c>
      <c r="H826" s="94">
        <f>IF(AND(M826&gt;0,M826&lt;=STATS!$C$22),1,"")</f>
        <v>1</v>
      </c>
      <c r="J826" s="51">
        <v>825</v>
      </c>
      <c r="M826" s="15">
        <v>23</v>
      </c>
      <c r="N826" s="15" t="s">
        <v>258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  <v>0</v>
      </c>
      <c r="F827" s="94">
        <f t="shared" si="51"/>
        <v>0</v>
      </c>
      <c r="G827" s="94">
        <f t="shared" si="52"/>
      </c>
      <c r="H827" s="94">
        <f>IF(AND(M827&gt;0,M827&lt;=STATS!$C$22),1,"")</f>
        <v>1</v>
      </c>
      <c r="J827" s="51">
        <v>826</v>
      </c>
      <c r="M827" s="15">
        <v>18</v>
      </c>
      <c r="N827" s="15" t="s">
        <v>257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M828" s="15">
        <v>26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M829" s="15">
        <v>26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M830" s="15">
        <v>32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  <v>0</v>
      </c>
      <c r="F831" s="94">
        <f t="shared" si="51"/>
        <v>0</v>
      </c>
      <c r="G831" s="94">
        <f t="shared" si="52"/>
      </c>
      <c r="H831" s="94">
        <f>IF(AND(M831&gt;0,M831&lt;=STATS!$C$22),1,"")</f>
        <v>1</v>
      </c>
      <c r="J831" s="51">
        <v>830</v>
      </c>
      <c r="M831" s="15">
        <v>20</v>
      </c>
      <c r="N831" s="15" t="s">
        <v>257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  <v>0</v>
      </c>
      <c r="F832" s="94">
        <f t="shared" si="51"/>
        <v>0</v>
      </c>
      <c r="G832" s="94">
        <f t="shared" si="52"/>
      </c>
      <c r="H832" s="94">
        <f>IF(AND(M832&gt;0,M832&lt;=STATS!$C$22),1,"")</f>
        <v>1</v>
      </c>
      <c r="J832" s="51">
        <v>831</v>
      </c>
      <c r="M832" s="15">
        <v>11</v>
      </c>
      <c r="N832" s="15" t="s">
        <v>257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  <v>0</v>
      </c>
      <c r="F833" s="94">
        <f t="shared" si="51"/>
        <v>0</v>
      </c>
      <c r="G833" s="94">
        <f t="shared" si="52"/>
      </c>
      <c r="H833" s="94">
        <f>IF(AND(M833&gt;0,M833&lt;=STATS!$C$22),1,"")</f>
        <v>1</v>
      </c>
      <c r="J833" s="51">
        <v>832</v>
      </c>
      <c r="M833" s="15">
        <v>19</v>
      </c>
      <c r="N833" s="15" t="s">
        <v>258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  <v>0</v>
      </c>
      <c r="F834" s="94">
        <f aca="true" t="shared" si="55" ref="F834:F897">IF(H834=1,COUNT(T834:EA834),"")</f>
        <v>0</v>
      </c>
      <c r="G834" s="94">
        <f t="shared" si="52"/>
      </c>
      <c r="H834" s="94">
        <f>IF(AND(M834&gt;0,M834&lt;=STATS!$C$22),1,"")</f>
        <v>1</v>
      </c>
      <c r="J834" s="51">
        <v>833</v>
      </c>
      <c r="M834" s="15">
        <v>7</v>
      </c>
      <c r="N834" s="15" t="s">
        <v>258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  <v>0</v>
      </c>
      <c r="F835" s="94">
        <f t="shared" si="55"/>
        <v>0</v>
      </c>
      <c r="G835" s="94">
        <f t="shared" si="52"/>
      </c>
      <c r="H835" s="94">
        <f>IF(AND(M835&gt;0,M835&lt;=STATS!$C$22),1,"")</f>
        <v>1</v>
      </c>
      <c r="J835" s="51">
        <v>834</v>
      </c>
      <c r="M835" s="15">
        <v>7</v>
      </c>
      <c r="N835" s="15" t="s">
        <v>257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  <v>0</v>
      </c>
      <c r="F836" s="94">
        <f t="shared" si="55"/>
        <v>0</v>
      </c>
      <c r="G836" s="94">
        <f t="shared" si="52"/>
      </c>
      <c r="H836" s="94">
        <f>IF(AND(M836&gt;0,M836&lt;=STATS!$C$22),1,"")</f>
        <v>1</v>
      </c>
      <c r="J836" s="51">
        <v>835</v>
      </c>
      <c r="M836" s="15">
        <v>10</v>
      </c>
      <c r="N836" s="15" t="s">
        <v>259</v>
      </c>
      <c r="Q836" s="22"/>
      <c r="R836" s="22"/>
      <c r="S836" s="54"/>
    </row>
    <row r="837" spans="2:118" ht="12.75">
      <c r="B837" s="94">
        <f t="shared" si="53"/>
        <v>2</v>
      </c>
      <c r="C837" s="94">
        <f>IF(COUNT(Q837:EC837)&gt;0,COUNT(Q837:EC837),"")</f>
        <v>2</v>
      </c>
      <c r="D837" s="94">
        <f>IF(COUNT(S837:EC837)&gt;0,COUNT(S837:EC837),"")</f>
        <v>2</v>
      </c>
      <c r="E837" s="94">
        <f t="shared" si="54"/>
        <v>2</v>
      </c>
      <c r="F837" s="94">
        <f t="shared" si="55"/>
        <v>2</v>
      </c>
      <c r="G837" s="94">
        <f t="shared" si="52"/>
        <v>4</v>
      </c>
      <c r="H837" s="94">
        <f>IF(AND(M837&gt;0,M837&lt;=STATS!$C$22),1,"")</f>
        <v>1</v>
      </c>
      <c r="J837" s="51">
        <v>836</v>
      </c>
      <c r="M837" s="15">
        <v>4</v>
      </c>
      <c r="N837" s="15" t="s">
        <v>258</v>
      </c>
      <c r="Q837" s="22"/>
      <c r="R837" s="22"/>
      <c r="S837" s="54"/>
      <c r="BM837" s="15">
        <v>1</v>
      </c>
      <c r="DN837" s="15">
        <v>1</v>
      </c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  <v>0</v>
      </c>
      <c r="F838" s="94">
        <f t="shared" si="55"/>
        <v>0</v>
      </c>
      <c r="G838" s="94">
        <f t="shared" si="52"/>
      </c>
      <c r="H838" s="94">
        <f>IF(AND(M838&gt;0,M838&lt;=STATS!$C$22),1,"")</f>
        <v>1</v>
      </c>
      <c r="J838" s="51">
        <v>837</v>
      </c>
      <c r="M838" s="15">
        <v>7</v>
      </c>
      <c r="N838" s="15" t="s">
        <v>258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  <v>0</v>
      </c>
      <c r="F839" s="94">
        <f t="shared" si="55"/>
        <v>0</v>
      </c>
      <c r="G839" s="94">
        <f t="shared" si="52"/>
      </c>
      <c r="H839" s="94">
        <f>IF(AND(M839&gt;0,M839&lt;=STATS!$C$22),1,"")</f>
        <v>1</v>
      </c>
      <c r="J839" s="51">
        <v>838</v>
      </c>
      <c r="M839" s="15">
        <v>22</v>
      </c>
      <c r="N839" s="15" t="s">
        <v>258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  <v>0</v>
      </c>
      <c r="F840" s="94">
        <f t="shared" si="55"/>
        <v>0</v>
      </c>
      <c r="G840" s="94">
        <f t="shared" si="52"/>
      </c>
      <c r="H840" s="94">
        <f>IF(AND(M840&gt;0,M840&lt;=STATS!$C$22),1,"")</f>
        <v>1</v>
      </c>
      <c r="J840" s="51">
        <v>839</v>
      </c>
      <c r="M840" s="15">
        <v>15</v>
      </c>
      <c r="N840" s="15" t="s">
        <v>257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  <v>0</v>
      </c>
      <c r="F841" s="94">
        <f t="shared" si="55"/>
        <v>0</v>
      </c>
      <c r="G841" s="94">
        <f t="shared" si="52"/>
      </c>
      <c r="H841" s="94">
        <f>IF(AND(M841&gt;0,M841&lt;=STATS!$C$22),1,"")</f>
        <v>1</v>
      </c>
      <c r="J841" s="51">
        <v>840</v>
      </c>
      <c r="M841" s="15">
        <v>21</v>
      </c>
      <c r="N841" s="15" t="s">
        <v>258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  <v>0</v>
      </c>
      <c r="F842" s="94">
        <f t="shared" si="55"/>
        <v>0</v>
      </c>
      <c r="G842" s="94">
        <f t="shared" si="52"/>
      </c>
      <c r="H842" s="94">
        <f>IF(AND(M842&gt;0,M842&lt;=STATS!$C$22),1,"")</f>
        <v>1</v>
      </c>
      <c r="J842" s="51">
        <v>841</v>
      </c>
      <c r="M842" s="15">
        <v>21</v>
      </c>
      <c r="N842" s="15" t="s">
        <v>257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  <v>0</v>
      </c>
      <c r="F843" s="94">
        <f t="shared" si="55"/>
        <v>0</v>
      </c>
      <c r="G843" s="94">
        <f t="shared" si="52"/>
      </c>
      <c r="H843" s="94">
        <f>IF(AND(M843&gt;0,M843&lt;=STATS!$C$22),1,"")</f>
        <v>1</v>
      </c>
      <c r="J843" s="51">
        <v>842</v>
      </c>
      <c r="M843" s="15">
        <v>20</v>
      </c>
      <c r="N843" s="15" t="s">
        <v>257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M844" s="15">
        <v>25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M845" s="15">
        <v>28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  <v>0</v>
      </c>
      <c r="F846" s="94">
        <f t="shared" si="55"/>
        <v>0</v>
      </c>
      <c r="G846" s="94">
        <f t="shared" si="52"/>
      </c>
      <c r="H846" s="94">
        <f>IF(AND(M846&gt;0,M846&lt;=STATS!$C$22),1,"")</f>
        <v>1</v>
      </c>
      <c r="J846" s="51">
        <v>845</v>
      </c>
      <c r="M846" s="15">
        <v>7</v>
      </c>
      <c r="N846" s="15" t="s">
        <v>258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P847" s="15" t="s">
        <v>256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  <v>0</v>
      </c>
      <c r="F848" s="94">
        <f t="shared" si="55"/>
        <v>0</v>
      </c>
      <c r="G848" s="94">
        <f t="shared" si="52"/>
      </c>
      <c r="H848" s="94">
        <f>IF(AND(M848&gt;0,M848&lt;=STATS!$C$22),1,"")</f>
        <v>1</v>
      </c>
      <c r="J848" s="51">
        <v>847</v>
      </c>
      <c r="M848" s="15">
        <v>10</v>
      </c>
      <c r="N848" s="15" t="s">
        <v>258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P849" s="15" t="s">
        <v>255</v>
      </c>
      <c r="Q849" s="22"/>
      <c r="R849" s="22"/>
      <c r="S849" s="54"/>
    </row>
    <row r="850" spans="2:118" ht="12.75">
      <c r="B850" s="94">
        <f t="shared" si="53"/>
        <v>1</v>
      </c>
      <c r="C850" s="94">
        <f>IF(COUNT(Q850:EC850)&gt;0,COUNT(Q850:EC850),"")</f>
        <v>1</v>
      </c>
      <c r="D850" s="94">
        <f>IF(COUNT(S850:EC850)&gt;0,COUNT(S850:EC850),"")</f>
        <v>1</v>
      </c>
      <c r="E850" s="94">
        <f t="shared" si="54"/>
        <v>1</v>
      </c>
      <c r="F850" s="94">
        <f t="shared" si="55"/>
        <v>1</v>
      </c>
      <c r="G850" s="94">
        <f t="shared" si="52"/>
        <v>6</v>
      </c>
      <c r="H850" s="94">
        <f>IF(AND(M850&gt;0,M850&lt;=STATS!$C$22),1,"")</f>
        <v>1</v>
      </c>
      <c r="J850" s="51">
        <v>849</v>
      </c>
      <c r="M850" s="15">
        <v>6</v>
      </c>
      <c r="N850" s="15" t="s">
        <v>257</v>
      </c>
      <c r="Q850" s="22"/>
      <c r="R850" s="22"/>
      <c r="S850" s="54"/>
      <c r="DN850" s="15">
        <v>1</v>
      </c>
    </row>
    <row r="851" spans="2:118" ht="12.75">
      <c r="B851" s="94">
        <f t="shared" si="53"/>
        <v>1</v>
      </c>
      <c r="C851" s="94">
        <f>IF(COUNT(Q851:EC851)&gt;0,COUNT(Q851:EC851),"")</f>
        <v>1</v>
      </c>
      <c r="D851" s="94">
        <f>IF(COUNT(S851:EC851)&gt;0,COUNT(S851:EC851),"")</f>
        <v>1</v>
      </c>
      <c r="E851" s="94">
        <f t="shared" si="54"/>
        <v>1</v>
      </c>
      <c r="F851" s="94">
        <f t="shared" si="55"/>
        <v>1</v>
      </c>
      <c r="G851" s="94">
        <f t="shared" si="52"/>
        <v>9</v>
      </c>
      <c r="H851" s="94">
        <f>IF(AND(M851&gt;0,M851&lt;=STATS!$C$22),1,"")</f>
        <v>1</v>
      </c>
      <c r="J851" s="51">
        <v>850</v>
      </c>
      <c r="M851" s="15">
        <v>9</v>
      </c>
      <c r="N851" s="15" t="s">
        <v>258</v>
      </c>
      <c r="Q851" s="22"/>
      <c r="R851" s="22"/>
      <c r="S851" s="54"/>
      <c r="DN851" s="15">
        <v>1</v>
      </c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  <v>0</v>
      </c>
      <c r="F852" s="94">
        <f t="shared" si="55"/>
        <v>0</v>
      </c>
      <c r="G852" s="94">
        <f t="shared" si="52"/>
      </c>
      <c r="H852" s="94">
        <f>IF(AND(M852&gt;0,M852&lt;=STATS!$C$22),1,"")</f>
        <v>1</v>
      </c>
      <c r="J852" s="51">
        <v>851</v>
      </c>
      <c r="M852" s="15">
        <v>1</v>
      </c>
      <c r="N852" s="15" t="s">
        <v>257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  <v>0</v>
      </c>
      <c r="F853" s="94">
        <f t="shared" si="55"/>
        <v>0</v>
      </c>
      <c r="G853" s="94">
        <f t="shared" si="52"/>
      </c>
      <c r="H853" s="94">
        <f>IF(AND(M853&gt;0,M853&lt;=STATS!$C$22),1,"")</f>
        <v>1</v>
      </c>
      <c r="J853" s="51">
        <v>852</v>
      </c>
      <c r="M853" s="15">
        <v>3</v>
      </c>
      <c r="N853" s="15" t="s">
        <v>258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  <v>0</v>
      </c>
      <c r="F854" s="94">
        <f t="shared" si="55"/>
        <v>0</v>
      </c>
      <c r="G854" s="94">
        <f t="shared" si="52"/>
      </c>
      <c r="H854" s="94">
        <f>IF(AND(M854&gt;0,M854&lt;=STATS!$C$22),1,"")</f>
        <v>1</v>
      </c>
      <c r="J854" s="51">
        <v>853</v>
      </c>
      <c r="M854" s="15">
        <v>10</v>
      </c>
      <c r="N854" s="15" t="s">
        <v>258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  <v>0</v>
      </c>
      <c r="F855" s="94">
        <f t="shared" si="55"/>
        <v>0</v>
      </c>
      <c r="G855" s="94">
        <f t="shared" si="52"/>
      </c>
      <c r="H855" s="94">
        <f>IF(AND(M855&gt;0,M855&lt;=STATS!$C$22),1,"")</f>
        <v>1</v>
      </c>
      <c r="J855" s="51">
        <v>854</v>
      </c>
      <c r="M855" s="15">
        <v>10</v>
      </c>
      <c r="N855" s="15" t="s">
        <v>257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  <v>0</v>
      </c>
      <c r="F856" s="94">
        <f t="shared" si="55"/>
        <v>0</v>
      </c>
      <c r="G856" s="94">
        <f t="shared" si="52"/>
      </c>
      <c r="H856" s="94">
        <f>IF(AND(M856&gt;0,M856&lt;=STATS!$C$22),1,"")</f>
        <v>1</v>
      </c>
      <c r="J856" s="51">
        <v>855</v>
      </c>
      <c r="M856" s="15">
        <v>16</v>
      </c>
      <c r="N856" s="15" t="s">
        <v>258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  <v>0</v>
      </c>
      <c r="F857" s="94">
        <f t="shared" si="55"/>
        <v>0</v>
      </c>
      <c r="G857" s="94">
        <f t="shared" si="52"/>
      </c>
      <c r="H857" s="94">
        <f>IF(AND(M857&gt;0,M857&lt;=STATS!$C$22),1,"")</f>
        <v>1</v>
      </c>
      <c r="J857" s="51">
        <v>856</v>
      </c>
      <c r="M857" s="15">
        <v>19</v>
      </c>
      <c r="N857" s="15" t="s">
        <v>258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  <v>0</v>
      </c>
      <c r="F858" s="94">
        <f t="shared" si="55"/>
        <v>0</v>
      </c>
      <c r="G858" s="94">
        <f aca="true" t="shared" si="56" ref="G858:G921">IF($B858&gt;=1,$M858,"")</f>
      </c>
      <c r="H858" s="94">
        <f>IF(AND(M858&gt;0,M858&lt;=STATS!$C$22),1,"")</f>
        <v>1</v>
      </c>
      <c r="J858" s="51">
        <v>857</v>
      </c>
      <c r="M858" s="15">
        <v>21</v>
      </c>
      <c r="N858" s="15" t="s">
        <v>258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M859" s="15">
        <v>24</v>
      </c>
      <c r="Q859" s="22"/>
      <c r="R859" s="22"/>
      <c r="S859" s="54"/>
    </row>
    <row r="860" spans="2:118" ht="12.75">
      <c r="B860" s="94">
        <f t="shared" si="53"/>
        <v>1</v>
      </c>
      <c r="C860" s="94">
        <f>IF(COUNT(Q860:EC860)&gt;0,COUNT(Q860:EC860),"")</f>
        <v>1</v>
      </c>
      <c r="D860" s="94">
        <f>IF(COUNT(S860:EC860)&gt;0,COUNT(S860:EC860),"")</f>
        <v>1</v>
      </c>
      <c r="E860" s="94">
        <f t="shared" si="54"/>
        <v>1</v>
      </c>
      <c r="F860" s="94">
        <f t="shared" si="55"/>
        <v>1</v>
      </c>
      <c r="G860" s="94">
        <f t="shared" si="56"/>
        <v>3</v>
      </c>
      <c r="H860" s="94">
        <f>IF(AND(M860&gt;0,M860&lt;=STATS!$C$22),1,"")</f>
        <v>1</v>
      </c>
      <c r="J860" s="51">
        <v>859</v>
      </c>
      <c r="M860" s="15">
        <v>3</v>
      </c>
      <c r="N860" s="15" t="s">
        <v>258</v>
      </c>
      <c r="Q860" s="22"/>
      <c r="R860" s="22"/>
      <c r="S860" s="54"/>
      <c r="DN860" s="15">
        <v>1</v>
      </c>
    </row>
    <row r="861" spans="2:72" ht="12.75">
      <c r="B861" s="94">
        <f t="shared" si="53"/>
        <v>3</v>
      </c>
      <c r="C861" s="94">
        <f>IF(COUNT(Q861:EC861)&gt;0,COUNT(Q861:EC861),"")</f>
        <v>3</v>
      </c>
      <c r="D861" s="94">
        <f>IF(COUNT(S861:EC861)&gt;0,COUNT(S861:EC861),"")</f>
        <v>3</v>
      </c>
      <c r="E861" s="94">
        <f t="shared" si="54"/>
        <v>3</v>
      </c>
      <c r="F861" s="94">
        <f t="shared" si="55"/>
        <v>3</v>
      </c>
      <c r="G861" s="94">
        <f t="shared" si="56"/>
        <v>1</v>
      </c>
      <c r="H861" s="94">
        <f>IF(AND(M861&gt;0,M861&lt;=STATS!$C$22),1,"")</f>
        <v>1</v>
      </c>
      <c r="J861" s="51">
        <v>860</v>
      </c>
      <c r="M861" s="15">
        <v>1</v>
      </c>
      <c r="N861" s="15" t="s">
        <v>259</v>
      </c>
      <c r="Q861" s="22"/>
      <c r="R861" s="22"/>
      <c r="S861" s="54"/>
      <c r="AC861" s="15">
        <v>1</v>
      </c>
      <c r="AY861" s="15">
        <v>1</v>
      </c>
      <c r="BT861" s="15">
        <v>1</v>
      </c>
    </row>
    <row r="862" spans="2:29" ht="12.75">
      <c r="B862" s="94">
        <f t="shared" si="53"/>
        <v>1</v>
      </c>
      <c r="C862" s="94">
        <f>IF(COUNT(Q862:EC862)&gt;0,COUNT(Q862:EC862),"")</f>
        <v>1</v>
      </c>
      <c r="D862" s="94">
        <f>IF(COUNT(S862:EC862)&gt;0,COUNT(S862:EC862),"")</f>
        <v>1</v>
      </c>
      <c r="E862" s="94">
        <f t="shared" si="54"/>
        <v>1</v>
      </c>
      <c r="F862" s="94">
        <f t="shared" si="55"/>
        <v>1</v>
      </c>
      <c r="G862" s="94">
        <f t="shared" si="56"/>
        <v>1</v>
      </c>
      <c r="H862" s="94">
        <f>IF(AND(M862&gt;0,M862&lt;=STATS!$C$22),1,"")</f>
        <v>1</v>
      </c>
      <c r="J862" s="51">
        <v>861</v>
      </c>
      <c r="M862" s="15">
        <v>1</v>
      </c>
      <c r="N862" s="15" t="s">
        <v>257</v>
      </c>
      <c r="Q862" s="22"/>
      <c r="R862" s="22"/>
      <c r="S862" s="54"/>
      <c r="AC862" s="15">
        <v>1</v>
      </c>
    </row>
    <row r="863" spans="2:118" ht="12.75">
      <c r="B863" s="94">
        <f t="shared" si="53"/>
        <v>2</v>
      </c>
      <c r="C863" s="94">
        <f>IF(COUNT(Q863:EC863)&gt;0,COUNT(Q863:EC863),"")</f>
        <v>2</v>
      </c>
      <c r="D863" s="94">
        <f>IF(COUNT(S863:EC863)&gt;0,COUNT(S863:EC863),"")</f>
        <v>2</v>
      </c>
      <c r="E863" s="94">
        <f t="shared" si="54"/>
        <v>2</v>
      </c>
      <c r="F863" s="94">
        <f t="shared" si="55"/>
        <v>2</v>
      </c>
      <c r="G863" s="94">
        <f t="shared" si="56"/>
        <v>5</v>
      </c>
      <c r="H863" s="94">
        <f>IF(AND(M863&gt;0,M863&lt;=STATS!$C$22),1,"")</f>
        <v>1</v>
      </c>
      <c r="J863" s="51">
        <v>862</v>
      </c>
      <c r="M863" s="15">
        <v>5</v>
      </c>
      <c r="N863" s="15" t="s">
        <v>259</v>
      </c>
      <c r="Q863" s="22"/>
      <c r="R863" s="22"/>
      <c r="S863" s="54"/>
      <c r="CD863" s="15">
        <v>1</v>
      </c>
      <c r="DN863" s="15">
        <v>1</v>
      </c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  <v>0</v>
      </c>
      <c r="F864" s="94">
        <f t="shared" si="55"/>
        <v>0</v>
      </c>
      <c r="G864" s="94">
        <f t="shared" si="56"/>
      </c>
      <c r="H864" s="94">
        <f>IF(AND(M864&gt;0,M864&lt;=STATS!$C$22),1,"")</f>
        <v>1</v>
      </c>
      <c r="J864" s="51">
        <v>863</v>
      </c>
      <c r="M864" s="15">
        <v>1</v>
      </c>
      <c r="N864" s="15" t="s">
        <v>257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  <v>0</v>
      </c>
      <c r="F865" s="94">
        <f t="shared" si="55"/>
        <v>0</v>
      </c>
      <c r="G865" s="94">
        <f t="shared" si="56"/>
      </c>
      <c r="H865" s="94">
        <f>IF(AND(M865&gt;0,M865&lt;=STATS!$C$22),1,"")</f>
        <v>1</v>
      </c>
      <c r="J865" s="51">
        <v>864</v>
      </c>
      <c r="M865" s="15">
        <v>21</v>
      </c>
      <c r="N865" s="15" t="s">
        <v>257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  <v>0</v>
      </c>
      <c r="F866" s="94">
        <f t="shared" si="55"/>
        <v>0</v>
      </c>
      <c r="G866" s="94">
        <f t="shared" si="56"/>
      </c>
      <c r="H866" s="94">
        <f>IF(AND(M866&gt;0,M866&lt;=STATS!$C$22),1,"")</f>
        <v>1</v>
      </c>
      <c r="J866" s="51">
        <v>865</v>
      </c>
      <c r="M866" s="15">
        <v>21</v>
      </c>
      <c r="N866" s="15" t="s">
        <v>258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  <v>0</v>
      </c>
      <c r="F867" s="94">
        <f t="shared" si="55"/>
        <v>0</v>
      </c>
      <c r="G867" s="94">
        <f t="shared" si="56"/>
      </c>
      <c r="H867" s="94">
        <f>IF(AND(M867&gt;0,M867&lt;=STATS!$C$22),1,"")</f>
        <v>1</v>
      </c>
      <c r="J867" s="51">
        <v>866</v>
      </c>
      <c r="M867" s="15">
        <v>19</v>
      </c>
      <c r="N867" s="15" t="s">
        <v>258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  <v>0</v>
      </c>
      <c r="F868" s="94">
        <f t="shared" si="55"/>
        <v>0</v>
      </c>
      <c r="G868" s="94">
        <f t="shared" si="56"/>
      </c>
      <c r="H868" s="94">
        <f>IF(AND(M868&gt;0,M868&lt;=STATS!$C$22),1,"")</f>
        <v>1</v>
      </c>
      <c r="J868" s="51">
        <v>867</v>
      </c>
      <c r="M868" s="15">
        <v>19</v>
      </c>
      <c r="N868" s="15" t="s">
        <v>258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  <v>0</v>
      </c>
      <c r="F869" s="94">
        <f t="shared" si="55"/>
        <v>0</v>
      </c>
      <c r="G869" s="94">
        <f t="shared" si="56"/>
      </c>
      <c r="H869" s="94">
        <f>IF(AND(M869&gt;0,M869&lt;=STATS!$C$22),1,"")</f>
        <v>1</v>
      </c>
      <c r="J869" s="51">
        <v>868</v>
      </c>
      <c r="M869" s="15">
        <v>19</v>
      </c>
      <c r="N869" s="15" t="s">
        <v>258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  <v>0</v>
      </c>
      <c r="F870" s="94">
        <f t="shared" si="55"/>
        <v>0</v>
      </c>
      <c r="G870" s="94">
        <f t="shared" si="56"/>
      </c>
      <c r="H870" s="94">
        <f>IF(AND(M870&gt;0,M870&lt;=STATS!$C$22),1,"")</f>
        <v>1</v>
      </c>
      <c r="J870" s="51">
        <v>869</v>
      </c>
      <c r="M870" s="15">
        <v>20</v>
      </c>
      <c r="N870" s="15" t="s">
        <v>258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  <v>0</v>
      </c>
      <c r="F871" s="94">
        <f t="shared" si="55"/>
        <v>0</v>
      </c>
      <c r="G871" s="94">
        <f t="shared" si="56"/>
      </c>
      <c r="H871" s="94">
        <f>IF(AND(M871&gt;0,M871&lt;=STATS!$C$22),1,"")</f>
        <v>1</v>
      </c>
      <c r="J871" s="51">
        <v>870</v>
      </c>
      <c r="M871" s="15">
        <v>21</v>
      </c>
      <c r="N871" s="15" t="s">
        <v>258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  <v>0</v>
      </c>
      <c r="F872" s="94">
        <f t="shared" si="55"/>
        <v>0</v>
      </c>
      <c r="G872" s="94">
        <f t="shared" si="56"/>
      </c>
      <c r="H872" s="94">
        <f>IF(AND(M872&gt;0,M872&lt;=STATS!$C$22),1,"")</f>
        <v>1</v>
      </c>
      <c r="J872" s="51">
        <v>871</v>
      </c>
      <c r="M872" s="15">
        <v>13</v>
      </c>
      <c r="N872" s="15" t="s">
        <v>257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  <v>0</v>
      </c>
      <c r="F873" s="94">
        <f t="shared" si="55"/>
        <v>0</v>
      </c>
      <c r="G873" s="94">
        <f t="shared" si="56"/>
      </c>
      <c r="H873" s="94">
        <f>IF(AND(M873&gt;0,M873&lt;=STATS!$C$22),1,"")</f>
        <v>1</v>
      </c>
      <c r="J873" s="51">
        <v>872</v>
      </c>
      <c r="M873" s="15">
        <v>4</v>
      </c>
      <c r="N873" s="15" t="s">
        <v>259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P874" s="15" t="s">
        <v>256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  <v>0</v>
      </c>
      <c r="F875" s="94">
        <f t="shared" si="55"/>
        <v>0</v>
      </c>
      <c r="G875" s="94">
        <f t="shared" si="56"/>
      </c>
      <c r="H875" s="94">
        <f>IF(AND(M875&gt;0,M875&lt;=STATS!$C$22),1,"")</f>
        <v>1</v>
      </c>
      <c r="J875" s="51">
        <v>874</v>
      </c>
      <c r="M875" s="15">
        <v>2</v>
      </c>
      <c r="N875" s="15" t="s">
        <v>257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  <v>0</v>
      </c>
      <c r="F876" s="94">
        <f t="shared" si="55"/>
        <v>0</v>
      </c>
      <c r="G876" s="94">
        <f t="shared" si="56"/>
      </c>
      <c r="H876" s="94">
        <f>IF(AND(M876&gt;0,M876&lt;=STATS!$C$22),1,"")</f>
        <v>1</v>
      </c>
      <c r="J876" s="51">
        <v>875</v>
      </c>
      <c r="M876" s="15">
        <v>11</v>
      </c>
      <c r="N876" s="15" t="s">
        <v>257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  <v>0</v>
      </c>
      <c r="F877" s="94">
        <f t="shared" si="55"/>
        <v>0</v>
      </c>
      <c r="G877" s="94">
        <f t="shared" si="56"/>
      </c>
      <c r="H877" s="94">
        <f>IF(AND(M877&gt;0,M877&lt;=STATS!$C$22),1,"")</f>
        <v>1</v>
      </c>
      <c r="J877" s="51">
        <v>876</v>
      </c>
      <c r="M877" s="15">
        <v>14</v>
      </c>
      <c r="N877" s="15" t="s">
        <v>258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  <v>0</v>
      </c>
      <c r="F878" s="94">
        <f t="shared" si="55"/>
        <v>0</v>
      </c>
      <c r="G878" s="94">
        <f t="shared" si="56"/>
      </c>
      <c r="H878" s="94">
        <f>IF(AND(M878&gt;0,M878&lt;=STATS!$C$22),1,"")</f>
        <v>1</v>
      </c>
      <c r="J878" s="51">
        <v>877</v>
      </c>
      <c r="M878" s="15">
        <v>2</v>
      </c>
      <c r="N878" s="15" t="s">
        <v>257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  <v>0</v>
      </c>
      <c r="F879" s="94">
        <f t="shared" si="55"/>
        <v>0</v>
      </c>
      <c r="G879" s="94">
        <f t="shared" si="56"/>
      </c>
      <c r="H879" s="94">
        <f>IF(AND(M879&gt;0,M879&lt;=STATS!$C$22),1,"")</f>
        <v>1</v>
      </c>
      <c r="J879" s="51">
        <v>878</v>
      </c>
      <c r="M879" s="15">
        <v>8</v>
      </c>
      <c r="N879" s="15" t="s">
        <v>257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  <v>0</v>
      </c>
      <c r="F880" s="94">
        <f t="shared" si="55"/>
        <v>0</v>
      </c>
      <c r="G880" s="94">
        <f t="shared" si="56"/>
      </c>
      <c r="H880" s="94">
        <f>IF(AND(M880&gt;0,M880&lt;=STATS!$C$22),1,"")</f>
        <v>1</v>
      </c>
      <c r="J880" s="51">
        <v>879</v>
      </c>
      <c r="M880" s="15">
        <v>15</v>
      </c>
      <c r="N880" s="15" t="s">
        <v>257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  <v>0</v>
      </c>
      <c r="F881" s="94">
        <f t="shared" si="55"/>
        <v>0</v>
      </c>
      <c r="G881" s="94">
        <f t="shared" si="56"/>
      </c>
      <c r="H881" s="94">
        <f>IF(AND(M881&gt;0,M881&lt;=STATS!$C$22),1,"")</f>
        <v>1</v>
      </c>
      <c r="J881" s="51">
        <v>880</v>
      </c>
      <c r="M881" s="15">
        <v>20</v>
      </c>
      <c r="N881" s="15" t="s">
        <v>258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  <v>0</v>
      </c>
      <c r="F882" s="94">
        <f t="shared" si="55"/>
        <v>0</v>
      </c>
      <c r="G882" s="94">
        <f t="shared" si="56"/>
      </c>
      <c r="H882" s="94">
        <f>IF(AND(M882&gt;0,M882&lt;=STATS!$C$22),1,"")</f>
        <v>1</v>
      </c>
      <c r="J882" s="51">
        <v>881</v>
      </c>
      <c r="M882" s="15">
        <v>20</v>
      </c>
      <c r="N882" s="15" t="s">
        <v>258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  <v>0</v>
      </c>
      <c r="F883" s="94">
        <f t="shared" si="55"/>
        <v>0</v>
      </c>
      <c r="G883" s="94">
        <f t="shared" si="56"/>
      </c>
      <c r="H883" s="94">
        <f>IF(AND(M883&gt;0,M883&lt;=STATS!$C$22),1,"")</f>
        <v>1</v>
      </c>
      <c r="J883" s="51">
        <v>882</v>
      </c>
      <c r="M883" s="15">
        <v>20</v>
      </c>
      <c r="N883" s="15" t="s">
        <v>258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  <v>0</v>
      </c>
      <c r="F884" s="94">
        <f t="shared" si="55"/>
        <v>0</v>
      </c>
      <c r="G884" s="94">
        <f t="shared" si="56"/>
      </c>
      <c r="H884" s="94">
        <f>IF(AND(M884&gt;0,M884&lt;=STATS!$C$22),1,"")</f>
        <v>1</v>
      </c>
      <c r="J884" s="51">
        <v>883</v>
      </c>
      <c r="M884" s="15">
        <v>12</v>
      </c>
      <c r="N884" s="15" t="s">
        <v>257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  <v>0</v>
      </c>
      <c r="F885" s="94">
        <f t="shared" si="55"/>
        <v>0</v>
      </c>
      <c r="G885" s="94">
        <f t="shared" si="56"/>
      </c>
      <c r="H885" s="94">
        <f>IF(AND(M885&gt;0,M885&lt;=STATS!$C$22),1,"")</f>
        <v>1</v>
      </c>
      <c r="J885" s="51">
        <v>884</v>
      </c>
      <c r="M885" s="15">
        <v>6</v>
      </c>
      <c r="N885" s="15" t="s">
        <v>258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  <v>0</v>
      </c>
      <c r="F886" s="94">
        <f t="shared" si="55"/>
        <v>0</v>
      </c>
      <c r="G886" s="94">
        <f t="shared" si="56"/>
      </c>
      <c r="H886" s="94">
        <f>IF(AND(M886&gt;0,M886&lt;=STATS!$C$22),1,"")</f>
        <v>1</v>
      </c>
      <c r="J886" s="51">
        <v>885</v>
      </c>
      <c r="M886" s="15">
        <v>5</v>
      </c>
      <c r="N886" s="15" t="s">
        <v>258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  <v>0</v>
      </c>
      <c r="F887" s="94">
        <f t="shared" si="55"/>
        <v>0</v>
      </c>
      <c r="G887" s="94">
        <f t="shared" si="56"/>
      </c>
      <c r="H887" s="94">
        <f>IF(AND(M887&gt;0,M887&lt;=STATS!$C$22),1,"")</f>
        <v>1</v>
      </c>
      <c r="J887" s="51">
        <v>886</v>
      </c>
      <c r="M887" s="15">
        <v>2</v>
      </c>
      <c r="N887" s="15" t="s">
        <v>258</v>
      </c>
      <c r="Q887" s="22"/>
      <c r="R887" s="22"/>
      <c r="S887" s="54"/>
    </row>
    <row r="888" spans="2:118" ht="12.75">
      <c r="B888" s="94">
        <f t="shared" si="53"/>
        <v>2</v>
      </c>
      <c r="C888" s="94">
        <f>IF(COUNT(Q888:EC888)&gt;0,COUNT(Q888:EC888),"")</f>
        <v>2</v>
      </c>
      <c r="D888" s="94">
        <f>IF(COUNT(S888:EC888)&gt;0,COUNT(S888:EC888),"")</f>
        <v>2</v>
      </c>
      <c r="E888" s="94">
        <f t="shared" si="54"/>
        <v>2</v>
      </c>
      <c r="F888" s="94">
        <f t="shared" si="55"/>
        <v>2</v>
      </c>
      <c r="G888" s="94">
        <f t="shared" si="56"/>
        <v>5</v>
      </c>
      <c r="H888" s="94">
        <f>IF(AND(M888&gt;0,M888&lt;=STATS!$C$22),1,"")</f>
        <v>1</v>
      </c>
      <c r="J888" s="51">
        <v>887</v>
      </c>
      <c r="M888" s="15">
        <v>5</v>
      </c>
      <c r="N888" s="15" t="s">
        <v>258</v>
      </c>
      <c r="Q888" s="22"/>
      <c r="R888" s="22"/>
      <c r="S888" s="54"/>
      <c r="CD888" s="15">
        <v>1</v>
      </c>
      <c r="DN888" s="15">
        <v>1</v>
      </c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  <v>0</v>
      </c>
      <c r="F889" s="94">
        <f t="shared" si="55"/>
        <v>0</v>
      </c>
      <c r="G889" s="94">
        <f t="shared" si="56"/>
      </c>
      <c r="H889" s="94">
        <f>IF(AND(M889&gt;0,M889&lt;=STATS!$C$22),1,"")</f>
        <v>1</v>
      </c>
      <c r="J889" s="51">
        <v>888</v>
      </c>
      <c r="M889" s="15">
        <v>19</v>
      </c>
      <c r="N889" s="15" t="s">
        <v>258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  <v>0</v>
      </c>
      <c r="F890" s="94">
        <f t="shared" si="55"/>
        <v>0</v>
      </c>
      <c r="G890" s="94">
        <f t="shared" si="56"/>
      </c>
      <c r="H890" s="94">
        <f>IF(AND(M890&gt;0,M890&lt;=STATS!$C$22),1,"")</f>
        <v>1</v>
      </c>
      <c r="J890" s="51">
        <v>889</v>
      </c>
      <c r="M890" s="15">
        <v>22</v>
      </c>
      <c r="N890" s="15" t="s">
        <v>258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  <v>0</v>
      </c>
      <c r="F891" s="94">
        <f t="shared" si="55"/>
        <v>0</v>
      </c>
      <c r="G891" s="94">
        <f t="shared" si="56"/>
      </c>
      <c r="H891" s="94">
        <f>IF(AND(M891&gt;0,M891&lt;=STATS!$C$22),1,"")</f>
        <v>1</v>
      </c>
      <c r="J891" s="51">
        <v>890</v>
      </c>
      <c r="M891" s="15">
        <v>21</v>
      </c>
      <c r="N891" s="15" t="s">
        <v>258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  <v>0</v>
      </c>
      <c r="F892" s="94">
        <f t="shared" si="55"/>
        <v>0</v>
      </c>
      <c r="G892" s="94">
        <f t="shared" si="56"/>
      </c>
      <c r="H892" s="94">
        <f>IF(AND(M892&gt;0,M892&lt;=STATS!$C$22),1,"")</f>
        <v>1</v>
      </c>
      <c r="J892" s="51">
        <v>891</v>
      </c>
      <c r="M892" s="15">
        <v>21</v>
      </c>
      <c r="N892" s="15" t="s">
        <v>258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  <v>0</v>
      </c>
      <c r="F893" s="94">
        <f t="shared" si="55"/>
        <v>0</v>
      </c>
      <c r="G893" s="94">
        <f t="shared" si="56"/>
      </c>
      <c r="H893" s="94">
        <f>IF(AND(M893&gt;0,M893&lt;=STATS!$C$22),1,"")</f>
        <v>1</v>
      </c>
      <c r="J893" s="51">
        <v>892</v>
      </c>
      <c r="M893" s="15">
        <v>14</v>
      </c>
      <c r="N893" s="15" t="s">
        <v>258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  <v>0</v>
      </c>
      <c r="F894" s="94">
        <f t="shared" si="55"/>
        <v>0</v>
      </c>
      <c r="G894" s="94">
        <f t="shared" si="56"/>
      </c>
      <c r="H894" s="94">
        <f>IF(AND(M894&gt;0,M894&lt;=STATS!$C$22),1,"")</f>
        <v>1</v>
      </c>
      <c r="J894" s="51">
        <v>893</v>
      </c>
      <c r="M894" s="15">
        <v>8</v>
      </c>
      <c r="N894" s="15" t="s">
        <v>257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  <v>0</v>
      </c>
      <c r="F895" s="94">
        <f t="shared" si="55"/>
        <v>0</v>
      </c>
      <c r="G895" s="94">
        <f t="shared" si="56"/>
      </c>
      <c r="H895" s="94">
        <f>IF(AND(M895&gt;0,M895&lt;=STATS!$C$22),1,"")</f>
        <v>1</v>
      </c>
      <c r="J895" s="51">
        <v>894</v>
      </c>
      <c r="M895" s="15">
        <v>8</v>
      </c>
      <c r="N895" s="15" t="s">
        <v>257</v>
      </c>
      <c r="Q895" s="22"/>
      <c r="R895" s="22"/>
      <c r="S895" s="54"/>
    </row>
    <row r="896" spans="2:95" ht="12.75">
      <c r="B896" s="94">
        <f t="shared" si="53"/>
        <v>4</v>
      </c>
      <c r="C896" s="94">
        <f>IF(COUNT(Q896:EC896)&gt;0,COUNT(Q896:EC896),"")</f>
        <v>4</v>
      </c>
      <c r="D896" s="94">
        <f>IF(COUNT(S896:EC896)&gt;0,COUNT(S896:EC896),"")</f>
        <v>4</v>
      </c>
      <c r="E896" s="94">
        <f t="shared" si="54"/>
        <v>4</v>
      </c>
      <c r="F896" s="94">
        <f t="shared" si="55"/>
        <v>4</v>
      </c>
      <c r="G896" s="94">
        <f t="shared" si="56"/>
        <v>2</v>
      </c>
      <c r="H896" s="94">
        <f>IF(AND(M896&gt;0,M896&lt;=STATS!$C$22),1,"")</f>
        <v>1</v>
      </c>
      <c r="J896" s="51">
        <v>895</v>
      </c>
      <c r="M896" s="15">
        <v>2</v>
      </c>
      <c r="N896" s="15" t="s">
        <v>258</v>
      </c>
      <c r="Q896" s="22"/>
      <c r="R896" s="22"/>
      <c r="S896" s="54"/>
      <c r="AC896" s="15">
        <v>1</v>
      </c>
      <c r="AM896" s="15">
        <v>1</v>
      </c>
      <c r="AY896" s="15">
        <v>1</v>
      </c>
      <c r="CQ896" s="15">
        <v>1</v>
      </c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  <v>0</v>
      </c>
      <c r="F897" s="94">
        <f t="shared" si="55"/>
        <v>0</v>
      </c>
      <c r="G897" s="94">
        <f t="shared" si="56"/>
      </c>
      <c r="H897" s="94">
        <f>IF(AND(M897&gt;0,M897&lt;=STATS!$C$22),1,"")</f>
        <v>1</v>
      </c>
      <c r="J897" s="51">
        <v>896</v>
      </c>
      <c r="M897" s="15">
        <v>16</v>
      </c>
      <c r="N897" s="15" t="s">
        <v>258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  <v>0</v>
      </c>
      <c r="F898" s="94">
        <f aca="true" t="shared" si="59" ref="F898:F961">IF(H898=1,COUNT(T898:EA898),"")</f>
        <v>0</v>
      </c>
      <c r="G898" s="94">
        <f t="shared" si="56"/>
      </c>
      <c r="H898" s="94">
        <f>IF(AND(M898&gt;0,M898&lt;=STATS!$C$22),1,"")</f>
        <v>1</v>
      </c>
      <c r="J898" s="51">
        <v>897</v>
      </c>
      <c r="M898" s="15">
        <v>19</v>
      </c>
      <c r="N898" s="15" t="s">
        <v>258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  <v>0</v>
      </c>
      <c r="F899" s="94">
        <f t="shared" si="59"/>
        <v>0</v>
      </c>
      <c r="G899" s="94">
        <f t="shared" si="56"/>
      </c>
      <c r="H899" s="94">
        <f>IF(AND(M899&gt;0,M899&lt;=STATS!$C$22),1,"")</f>
        <v>1</v>
      </c>
      <c r="J899" s="51">
        <v>898</v>
      </c>
      <c r="M899" s="15">
        <v>17</v>
      </c>
      <c r="N899" s="15" t="s">
        <v>258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  <v>0</v>
      </c>
      <c r="F900" s="94">
        <f t="shared" si="59"/>
        <v>0</v>
      </c>
      <c r="G900" s="94">
        <f t="shared" si="56"/>
      </c>
      <c r="H900" s="94">
        <f>IF(AND(M900&gt;0,M900&lt;=STATS!$C$22),1,"")</f>
        <v>1</v>
      </c>
      <c r="J900" s="51">
        <v>899</v>
      </c>
      <c r="M900" s="15">
        <v>22</v>
      </c>
      <c r="N900" s="15" t="s">
        <v>257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M901" s="15">
        <v>28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  <v>0</v>
      </c>
      <c r="F902" s="94">
        <f t="shared" si="59"/>
        <v>0</v>
      </c>
      <c r="G902" s="94">
        <f t="shared" si="56"/>
      </c>
      <c r="H902" s="94">
        <f>IF(AND(M902&gt;0,M902&lt;=STATS!$C$22),1,"")</f>
        <v>1</v>
      </c>
      <c r="J902" s="51">
        <v>901</v>
      </c>
      <c r="M902" s="15">
        <v>23</v>
      </c>
      <c r="N902" s="15" t="s">
        <v>258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  <v>0</v>
      </c>
      <c r="F903" s="94">
        <f t="shared" si="59"/>
        <v>0</v>
      </c>
      <c r="G903" s="94">
        <f t="shared" si="56"/>
      </c>
      <c r="H903" s="94">
        <f>IF(AND(M903&gt;0,M903&lt;=STATS!$C$22),1,"")</f>
        <v>1</v>
      </c>
      <c r="J903" s="51">
        <v>902</v>
      </c>
      <c r="M903" s="15">
        <v>13</v>
      </c>
      <c r="N903" s="15" t="s">
        <v>257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P904" s="15" t="s">
        <v>255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P905" s="15" t="s">
        <v>256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P906" s="15" t="s">
        <v>256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P907" s="15" t="s">
        <v>255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  <v>0</v>
      </c>
      <c r="F908" s="94">
        <f t="shared" si="59"/>
        <v>0</v>
      </c>
      <c r="G908" s="94">
        <f t="shared" si="56"/>
      </c>
      <c r="H908" s="94">
        <f>IF(AND(M908&gt;0,M908&lt;=STATS!$C$22),1,"")</f>
        <v>1</v>
      </c>
      <c r="J908" s="51">
        <v>907</v>
      </c>
      <c r="M908" s="15">
        <v>8</v>
      </c>
      <c r="N908" s="15" t="s">
        <v>257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  <v>0</v>
      </c>
      <c r="F909" s="94">
        <f t="shared" si="59"/>
        <v>0</v>
      </c>
      <c r="G909" s="94">
        <f t="shared" si="56"/>
      </c>
      <c r="H909" s="94">
        <f>IF(AND(M909&gt;0,M909&lt;=STATS!$C$22),1,"")</f>
        <v>1</v>
      </c>
      <c r="J909" s="51">
        <v>908</v>
      </c>
      <c r="M909" s="15">
        <v>18</v>
      </c>
      <c r="N909" s="15" t="s">
        <v>258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  <v>0</v>
      </c>
      <c r="F910" s="94">
        <f t="shared" si="59"/>
        <v>0</v>
      </c>
      <c r="G910" s="94">
        <f t="shared" si="56"/>
      </c>
      <c r="H910" s="94">
        <f>IF(AND(M910&gt;0,M910&lt;=STATS!$C$22),1,"")</f>
        <v>1</v>
      </c>
      <c r="J910" s="51">
        <v>909</v>
      </c>
      <c r="M910" s="15">
        <v>18</v>
      </c>
      <c r="N910" s="15" t="s">
        <v>258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  <v>0</v>
      </c>
      <c r="F911" s="94">
        <f t="shared" si="59"/>
        <v>0</v>
      </c>
      <c r="G911" s="94">
        <f t="shared" si="56"/>
      </c>
      <c r="H911" s="94">
        <f>IF(AND(M911&gt;0,M911&lt;=STATS!$C$22),1,"")</f>
        <v>1</v>
      </c>
      <c r="J911" s="51">
        <v>910</v>
      </c>
      <c r="M911" s="15">
        <v>8</v>
      </c>
      <c r="N911" s="15" t="s">
        <v>257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  <v>0</v>
      </c>
      <c r="F912" s="94">
        <f t="shared" si="59"/>
        <v>0</v>
      </c>
      <c r="G912" s="94">
        <f t="shared" si="56"/>
      </c>
      <c r="H912" s="94">
        <f>IF(AND(M912&gt;0,M912&lt;=STATS!$C$22),1,"")</f>
        <v>1</v>
      </c>
      <c r="J912" s="51">
        <v>911</v>
      </c>
      <c r="M912" s="15">
        <v>13</v>
      </c>
      <c r="N912" s="15" t="s">
        <v>257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M913" s="15">
        <v>32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  <v>0</v>
      </c>
      <c r="F914" s="94">
        <f t="shared" si="59"/>
        <v>0</v>
      </c>
      <c r="G914" s="94">
        <f t="shared" si="56"/>
      </c>
      <c r="H914" s="94">
        <f>IF(AND(M914&gt;0,M914&lt;=STATS!$C$22),1,"")</f>
        <v>1</v>
      </c>
      <c r="J914" s="51">
        <v>913</v>
      </c>
      <c r="M914" s="15">
        <v>23</v>
      </c>
      <c r="N914" s="15" t="s">
        <v>258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  <v>0</v>
      </c>
      <c r="F915" s="94">
        <f t="shared" si="59"/>
        <v>0</v>
      </c>
      <c r="G915" s="94">
        <f t="shared" si="56"/>
      </c>
      <c r="H915" s="94">
        <f>IF(AND(M915&gt;0,M915&lt;=STATS!$C$22),1,"")</f>
        <v>1</v>
      </c>
      <c r="J915" s="51">
        <v>914</v>
      </c>
      <c r="M915" s="15">
        <v>20</v>
      </c>
      <c r="N915" s="15" t="s">
        <v>258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  <v>0</v>
      </c>
      <c r="F916" s="94">
        <f t="shared" si="59"/>
        <v>0</v>
      </c>
      <c r="G916" s="94">
        <f t="shared" si="56"/>
      </c>
      <c r="H916" s="94">
        <f>IF(AND(M916&gt;0,M916&lt;=STATS!$C$22),1,"")</f>
        <v>1</v>
      </c>
      <c r="J916" s="51">
        <v>915</v>
      </c>
      <c r="M916" s="15">
        <v>18</v>
      </c>
      <c r="N916" s="15" t="s">
        <v>258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  <v>0</v>
      </c>
      <c r="F917" s="94">
        <f t="shared" si="59"/>
        <v>0</v>
      </c>
      <c r="G917" s="94">
        <f t="shared" si="56"/>
      </c>
      <c r="H917" s="94">
        <f>IF(AND(M917&gt;0,M917&lt;=STATS!$C$22),1,"")</f>
        <v>1</v>
      </c>
      <c r="J917" s="51">
        <v>916</v>
      </c>
      <c r="M917" s="15">
        <v>11</v>
      </c>
      <c r="N917" s="15" t="s">
        <v>258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P918" s="15" t="s">
        <v>255</v>
      </c>
      <c r="Q918" s="22"/>
      <c r="R918" s="22"/>
      <c r="S918" s="54"/>
    </row>
    <row r="919" spans="2:118" ht="12.75">
      <c r="B919" s="94">
        <f t="shared" si="57"/>
        <v>3</v>
      </c>
      <c r="C919" s="94">
        <f>IF(COUNT(Q919:EC919)&gt;0,COUNT(Q919:EC919),"")</f>
        <v>3</v>
      </c>
      <c r="D919" s="94">
        <f>IF(COUNT(S919:EC919)&gt;0,COUNT(S919:EC919),"")</f>
        <v>3</v>
      </c>
      <c r="E919" s="94">
        <f t="shared" si="58"/>
        <v>3</v>
      </c>
      <c r="F919" s="94">
        <f t="shared" si="59"/>
        <v>3</v>
      </c>
      <c r="G919" s="94">
        <f t="shared" si="56"/>
        <v>2</v>
      </c>
      <c r="H919" s="94">
        <f>IF(AND(M919&gt;0,M919&lt;=STATS!$C$22),1,"")</f>
        <v>1</v>
      </c>
      <c r="J919" s="51">
        <v>918</v>
      </c>
      <c r="M919" s="15">
        <v>2</v>
      </c>
      <c r="N919" s="15" t="s">
        <v>258</v>
      </c>
      <c r="Q919" s="22"/>
      <c r="R919" s="22"/>
      <c r="S919" s="54"/>
      <c r="AM919" s="15">
        <v>1</v>
      </c>
      <c r="AY919" s="15">
        <v>1</v>
      </c>
      <c r="DN919" s="15">
        <v>1</v>
      </c>
    </row>
    <row r="920" spans="2:118" ht="12.75">
      <c r="B920" s="94">
        <f t="shared" si="57"/>
        <v>3</v>
      </c>
      <c r="C920" s="94">
        <f>IF(COUNT(Q920:EC920)&gt;0,COUNT(Q920:EC920),"")</f>
        <v>3</v>
      </c>
      <c r="D920" s="94">
        <f>IF(COUNT(S920:EC920)&gt;0,COUNT(S920:EC920),"")</f>
        <v>3</v>
      </c>
      <c r="E920" s="94">
        <f t="shared" si="58"/>
        <v>3</v>
      </c>
      <c r="F920" s="94">
        <f t="shared" si="59"/>
        <v>3</v>
      </c>
      <c r="G920" s="94">
        <f t="shared" si="56"/>
        <v>4</v>
      </c>
      <c r="H920" s="94">
        <f>IF(AND(M920&gt;0,M920&lt;=STATS!$C$22),1,"")</f>
        <v>1</v>
      </c>
      <c r="J920" s="51">
        <v>919</v>
      </c>
      <c r="M920" s="15">
        <v>4</v>
      </c>
      <c r="N920" s="15" t="s">
        <v>259</v>
      </c>
      <c r="Q920" s="22"/>
      <c r="R920" s="22"/>
      <c r="S920" s="54"/>
      <c r="AS920" s="15">
        <v>1</v>
      </c>
      <c r="CD920" s="15">
        <v>1</v>
      </c>
      <c r="DN920" s="15">
        <v>1</v>
      </c>
    </row>
    <row r="921" spans="2:31" ht="12.75">
      <c r="B921" s="94">
        <f t="shared" si="57"/>
        <v>1</v>
      </c>
      <c r="C921" s="94">
        <f>IF(COUNT(Q921:EC921)&gt;0,COUNT(Q921:EC921),"")</f>
        <v>1</v>
      </c>
      <c r="D921" s="94">
        <f>IF(COUNT(S921:EC921)&gt;0,COUNT(S921:EC921),"")</f>
        <v>1</v>
      </c>
      <c r="E921" s="94">
        <f t="shared" si="58"/>
        <v>1</v>
      </c>
      <c r="F921" s="94">
        <f t="shared" si="59"/>
        <v>1</v>
      </c>
      <c r="G921" s="94">
        <f t="shared" si="56"/>
        <v>7</v>
      </c>
      <c r="H921" s="94">
        <f>IF(AND(M921&gt;0,M921&lt;=STATS!$C$22),1,"")</f>
        <v>1</v>
      </c>
      <c r="J921" s="51">
        <v>920</v>
      </c>
      <c r="M921" s="15">
        <v>7</v>
      </c>
      <c r="N921" s="15" t="s">
        <v>258</v>
      </c>
      <c r="Q921" s="22"/>
      <c r="R921" s="22"/>
      <c r="S921" s="54"/>
      <c r="AE921" s="15">
        <v>1</v>
      </c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  <v>0</v>
      </c>
      <c r="F922" s="94">
        <f t="shared" si="59"/>
        <v>0</v>
      </c>
      <c r="G922" s="94">
        <f aca="true" t="shared" si="60" ref="G922:G985">IF($B922&gt;=1,$M922,"")</f>
      </c>
      <c r="H922" s="94">
        <f>IF(AND(M922&gt;0,M922&lt;=STATS!$C$22),1,"")</f>
        <v>1</v>
      </c>
      <c r="J922" s="51">
        <v>921</v>
      </c>
      <c r="M922" s="15">
        <v>13</v>
      </c>
      <c r="N922" s="15" t="s">
        <v>258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  <v>0</v>
      </c>
      <c r="F923" s="94">
        <f t="shared" si="59"/>
        <v>0</v>
      </c>
      <c r="G923" s="94">
        <f t="shared" si="60"/>
      </c>
      <c r="H923" s="94">
        <f>IF(AND(M923&gt;0,M923&lt;=STATS!$C$22),1,"")</f>
        <v>1</v>
      </c>
      <c r="J923" s="51">
        <v>922</v>
      </c>
      <c r="M923" s="15">
        <v>18</v>
      </c>
      <c r="N923" s="15" t="s">
        <v>257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M924" s="15">
        <v>24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M925" s="15">
        <v>25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  <v>0</v>
      </c>
      <c r="F926" s="94">
        <f t="shared" si="59"/>
        <v>0</v>
      </c>
      <c r="G926" s="94">
        <f t="shared" si="60"/>
      </c>
      <c r="H926" s="94">
        <f>IF(AND(M926&gt;0,M926&lt;=STATS!$C$22),1,"")</f>
        <v>1</v>
      </c>
      <c r="J926" s="51">
        <v>925</v>
      </c>
      <c r="M926" s="15">
        <v>15</v>
      </c>
      <c r="N926" s="15" t="s">
        <v>257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  <v>0</v>
      </c>
      <c r="F927" s="94">
        <f t="shared" si="59"/>
        <v>0</v>
      </c>
      <c r="G927" s="94">
        <f t="shared" si="60"/>
      </c>
      <c r="H927" s="94">
        <f>IF(AND(M927&gt;0,M927&lt;=STATS!$C$22),1,"")</f>
        <v>1</v>
      </c>
      <c r="J927" s="51">
        <v>926</v>
      </c>
      <c r="M927" s="15">
        <v>1</v>
      </c>
      <c r="N927" s="15" t="s">
        <v>257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M928" s="15">
        <v>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  <v>0</v>
      </c>
      <c r="F929" s="94">
        <f t="shared" si="59"/>
        <v>0</v>
      </c>
      <c r="G929" s="94">
        <f t="shared" si="60"/>
      </c>
      <c r="H929" s="94">
        <f>IF(AND(M929&gt;0,M929&lt;=STATS!$C$22),1,"")</f>
        <v>1</v>
      </c>
      <c r="J929" s="51">
        <v>928</v>
      </c>
      <c r="M929" s="15">
        <v>14</v>
      </c>
      <c r="N929" s="15" t="s">
        <v>257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P930" s="15" t="s">
        <v>256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P931" s="15" t="s">
        <v>256</v>
      </c>
      <c r="Q931" s="22"/>
      <c r="R931" s="22"/>
      <c r="S931" s="54"/>
    </row>
    <row r="932" spans="2:118" ht="12.75">
      <c r="B932" s="94">
        <f t="shared" si="57"/>
        <v>4</v>
      </c>
      <c r="C932" s="94">
        <f>IF(COUNT(Q932:EC932)&gt;0,COUNT(Q932:EC932),"")</f>
        <v>4</v>
      </c>
      <c r="D932" s="94">
        <f>IF(COUNT(S932:EC932)&gt;0,COUNT(S932:EC932),"")</f>
        <v>4</v>
      </c>
      <c r="E932" s="94">
        <f t="shared" si="58"/>
        <v>4</v>
      </c>
      <c r="F932" s="94">
        <f t="shared" si="59"/>
        <v>4</v>
      </c>
      <c r="G932" s="94">
        <f t="shared" si="60"/>
        <v>2</v>
      </c>
      <c r="H932" s="94">
        <f>IF(AND(M932&gt;0,M932&lt;=STATS!$C$22),1,"")</f>
        <v>1</v>
      </c>
      <c r="J932" s="51">
        <v>931</v>
      </c>
      <c r="M932" s="15">
        <v>2</v>
      </c>
      <c r="N932" s="15" t="s">
        <v>258</v>
      </c>
      <c r="Q932" s="22"/>
      <c r="R932" s="22"/>
      <c r="S932" s="54"/>
      <c r="AH932" s="15">
        <v>1</v>
      </c>
      <c r="AQ932" s="15">
        <v>1</v>
      </c>
      <c r="BT932" s="15">
        <v>1</v>
      </c>
      <c r="DN932" s="15">
        <v>1</v>
      </c>
    </row>
    <row r="933" spans="2:118" ht="12.75">
      <c r="B933" s="94">
        <f t="shared" si="57"/>
        <v>4</v>
      </c>
      <c r="C933" s="94">
        <f>IF(COUNT(Q933:EC933)&gt;0,COUNT(Q933:EC933),"")</f>
        <v>4</v>
      </c>
      <c r="D933" s="94">
        <f>IF(COUNT(S933:EC933)&gt;0,COUNT(S933:EC933),"")</f>
        <v>4</v>
      </c>
      <c r="E933" s="94">
        <f t="shared" si="58"/>
        <v>4</v>
      </c>
      <c r="F933" s="94">
        <f t="shared" si="59"/>
        <v>4</v>
      </c>
      <c r="G933" s="94">
        <f t="shared" si="60"/>
        <v>2</v>
      </c>
      <c r="H933" s="94">
        <f>IF(AND(M933&gt;0,M933&lt;=STATS!$C$22),1,"")</f>
        <v>1</v>
      </c>
      <c r="J933" s="51">
        <v>932</v>
      </c>
      <c r="M933" s="15">
        <v>2</v>
      </c>
      <c r="N933" s="15" t="s">
        <v>258</v>
      </c>
      <c r="Q933" s="22"/>
      <c r="R933" s="22"/>
      <c r="S933" s="54"/>
      <c r="BG933" s="15">
        <v>1</v>
      </c>
      <c r="CD933" s="15">
        <v>1</v>
      </c>
      <c r="CE933" s="15">
        <v>1</v>
      </c>
      <c r="DN933" s="15">
        <v>1</v>
      </c>
    </row>
    <row r="934" spans="2:95" ht="12.75">
      <c r="B934" s="94">
        <f t="shared" si="57"/>
        <v>1</v>
      </c>
      <c r="C934" s="94">
        <f>IF(COUNT(Q934:EC934)&gt;0,COUNT(Q934:EC934),"")</f>
        <v>1</v>
      </c>
      <c r="D934" s="94">
        <f>IF(COUNT(S934:EC934)&gt;0,COUNT(S934:EC934),"")</f>
        <v>1</v>
      </c>
      <c r="E934" s="94">
        <f t="shared" si="58"/>
        <v>1</v>
      </c>
      <c r="F934" s="94">
        <f t="shared" si="59"/>
        <v>1</v>
      </c>
      <c r="G934" s="94">
        <f t="shared" si="60"/>
        <v>4</v>
      </c>
      <c r="H934" s="94">
        <f>IF(AND(M934&gt;0,M934&lt;=STATS!$C$22),1,"")</f>
        <v>1</v>
      </c>
      <c r="J934" s="51">
        <v>933</v>
      </c>
      <c r="M934" s="15">
        <v>4</v>
      </c>
      <c r="N934" s="15" t="s">
        <v>258</v>
      </c>
      <c r="Q934" s="22"/>
      <c r="R934" s="22"/>
      <c r="S934" s="54"/>
      <c r="CQ934" s="15">
        <v>1</v>
      </c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  <v>0</v>
      </c>
      <c r="F935" s="94">
        <f t="shared" si="59"/>
        <v>0</v>
      </c>
      <c r="G935" s="94">
        <f t="shared" si="60"/>
      </c>
      <c r="H935" s="94">
        <f>IF(AND(M935&gt;0,M935&lt;=STATS!$C$22),1,"")</f>
        <v>1</v>
      </c>
      <c r="J935" s="51">
        <v>934</v>
      </c>
      <c r="M935" s="15">
        <v>11</v>
      </c>
      <c r="N935" s="15" t="s">
        <v>257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  <v>0</v>
      </c>
      <c r="F936" s="94">
        <f t="shared" si="59"/>
        <v>0</v>
      </c>
      <c r="G936" s="94">
        <f t="shared" si="60"/>
      </c>
      <c r="H936" s="94">
        <f>IF(AND(M936&gt;0,M936&lt;=STATS!$C$22),1,"")</f>
        <v>1</v>
      </c>
      <c r="J936" s="51">
        <v>935</v>
      </c>
      <c r="M936" s="15">
        <v>19</v>
      </c>
      <c r="N936" s="15" t="s">
        <v>258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  <v>0</v>
      </c>
      <c r="F937" s="94">
        <f t="shared" si="59"/>
        <v>0</v>
      </c>
      <c r="G937" s="94">
        <f t="shared" si="60"/>
      </c>
      <c r="H937" s="94">
        <f>IF(AND(M937&gt;0,M937&lt;=STATS!$C$22),1,"")</f>
        <v>1</v>
      </c>
      <c r="J937" s="51">
        <v>936</v>
      </c>
      <c r="M937" s="15">
        <v>22</v>
      </c>
      <c r="N937" s="15" t="s">
        <v>258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  <v>0</v>
      </c>
      <c r="F938" s="94">
        <f t="shared" si="59"/>
        <v>0</v>
      </c>
      <c r="G938" s="94">
        <f t="shared" si="60"/>
      </c>
      <c r="H938" s="94">
        <f>IF(AND(M938&gt;0,M938&lt;=STATS!$C$22),1,"")</f>
        <v>1</v>
      </c>
      <c r="J938" s="51">
        <v>937</v>
      </c>
      <c r="M938" s="15">
        <v>22</v>
      </c>
      <c r="N938" s="15" t="s">
        <v>258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  <v>0</v>
      </c>
      <c r="F939" s="94">
        <f t="shared" si="59"/>
        <v>0</v>
      </c>
      <c r="G939" s="94">
        <f t="shared" si="60"/>
      </c>
      <c r="H939" s="94">
        <f>IF(AND(M939&gt;0,M939&lt;=STATS!$C$22),1,"")</f>
        <v>1</v>
      </c>
      <c r="J939" s="51">
        <v>938</v>
      </c>
      <c r="M939" s="15">
        <v>17</v>
      </c>
      <c r="N939" s="15" t="s">
        <v>258</v>
      </c>
      <c r="Q939" s="22"/>
      <c r="R939" s="22"/>
      <c r="S939" s="54"/>
    </row>
    <row r="940" spans="2:118" ht="12.75">
      <c r="B940" s="94">
        <f t="shared" si="57"/>
        <v>4</v>
      </c>
      <c r="C940" s="94">
        <f>IF(COUNT(Q940:EC940)&gt;0,COUNT(Q940:EC940),"")</f>
        <v>4</v>
      </c>
      <c r="D940" s="94">
        <f>IF(COUNT(S940:EC940)&gt;0,COUNT(S940:EC940),"")</f>
        <v>4</v>
      </c>
      <c r="E940" s="94">
        <f t="shared" si="58"/>
        <v>4</v>
      </c>
      <c r="F940" s="94">
        <f t="shared" si="59"/>
        <v>4</v>
      </c>
      <c r="G940" s="94">
        <f t="shared" si="60"/>
        <v>3</v>
      </c>
      <c r="H940" s="94">
        <f>IF(AND(M940&gt;0,M940&lt;=STATS!$C$22),1,"")</f>
        <v>1</v>
      </c>
      <c r="J940" s="51">
        <v>939</v>
      </c>
      <c r="M940" s="15">
        <v>3</v>
      </c>
      <c r="N940" s="15" t="s">
        <v>259</v>
      </c>
      <c r="Q940" s="22"/>
      <c r="R940" s="22"/>
      <c r="S940" s="54"/>
      <c r="AM940" s="15">
        <v>1</v>
      </c>
      <c r="AY940" s="15">
        <v>1</v>
      </c>
      <c r="BW940" s="15">
        <v>1</v>
      </c>
      <c r="DN940" s="15">
        <v>1</v>
      </c>
    </row>
    <row r="941" spans="2:118" ht="12.75">
      <c r="B941" s="94">
        <f t="shared" si="57"/>
        <v>2</v>
      </c>
      <c r="C941" s="94">
        <f>IF(COUNT(Q941:EC941)&gt;0,COUNT(Q941:EC941),"")</f>
        <v>2</v>
      </c>
      <c r="D941" s="94">
        <f>IF(COUNT(S941:EC941)&gt;0,COUNT(S941:EC941),"")</f>
        <v>2</v>
      </c>
      <c r="E941" s="94">
        <f t="shared" si="58"/>
        <v>2</v>
      </c>
      <c r="F941" s="94">
        <f t="shared" si="59"/>
        <v>2</v>
      </c>
      <c r="G941" s="94">
        <f t="shared" si="60"/>
        <v>4</v>
      </c>
      <c r="H941" s="94">
        <f>IF(AND(M941&gt;0,M941&lt;=STATS!$C$22),1,"")</f>
        <v>1</v>
      </c>
      <c r="J941" s="51">
        <v>940</v>
      </c>
      <c r="M941" s="15">
        <v>4</v>
      </c>
      <c r="N941" s="15" t="s">
        <v>258</v>
      </c>
      <c r="Q941" s="22"/>
      <c r="R941" s="22"/>
      <c r="S941" s="54"/>
      <c r="CD941" s="15">
        <v>1</v>
      </c>
      <c r="DN941" s="15">
        <v>1</v>
      </c>
    </row>
    <row r="942" spans="2:118" ht="12.75">
      <c r="B942" s="94">
        <f t="shared" si="57"/>
        <v>2</v>
      </c>
      <c r="C942" s="94">
        <f>IF(COUNT(Q942:EC942)&gt;0,COUNT(Q942:EC942),"")</f>
        <v>2</v>
      </c>
      <c r="D942" s="94">
        <f>IF(COUNT(S942:EC942)&gt;0,COUNT(S942:EC942),"")</f>
        <v>2</v>
      </c>
      <c r="E942" s="94">
        <f t="shared" si="58"/>
        <v>2</v>
      </c>
      <c r="F942" s="94">
        <f t="shared" si="59"/>
        <v>2</v>
      </c>
      <c r="G942" s="94">
        <f t="shared" si="60"/>
        <v>4</v>
      </c>
      <c r="H942" s="94">
        <f>IF(AND(M942&gt;0,M942&lt;=STATS!$C$22),1,"")</f>
        <v>1</v>
      </c>
      <c r="J942" s="51">
        <v>941</v>
      </c>
      <c r="M942" s="15">
        <v>4</v>
      </c>
      <c r="N942" s="15" t="s">
        <v>258</v>
      </c>
      <c r="Q942" s="22"/>
      <c r="R942" s="22"/>
      <c r="S942" s="54"/>
      <c r="CD942" s="15">
        <v>1</v>
      </c>
      <c r="DN942" s="15">
        <v>1</v>
      </c>
    </row>
    <row r="943" spans="2:65" ht="12.75">
      <c r="B943" s="94">
        <f t="shared" si="57"/>
        <v>2</v>
      </c>
      <c r="C943" s="94">
        <f>IF(COUNT(Q943:EC943)&gt;0,COUNT(Q943:EC943),"")</f>
        <v>2</v>
      </c>
      <c r="D943" s="94">
        <f>IF(COUNT(S943:EC943)&gt;0,COUNT(S943:EC943),"")</f>
        <v>2</v>
      </c>
      <c r="E943" s="94">
        <f t="shared" si="58"/>
        <v>2</v>
      </c>
      <c r="F943" s="94">
        <f t="shared" si="59"/>
        <v>2</v>
      </c>
      <c r="G943" s="94">
        <f t="shared" si="60"/>
        <v>5</v>
      </c>
      <c r="H943" s="94">
        <f>IF(AND(M943&gt;0,M943&lt;=STATS!$C$22),1,"")</f>
        <v>1</v>
      </c>
      <c r="J943" s="51">
        <v>942</v>
      </c>
      <c r="M943" s="15">
        <v>5</v>
      </c>
      <c r="N943" s="15" t="s">
        <v>258</v>
      </c>
      <c r="Q943" s="22"/>
      <c r="R943" s="22"/>
      <c r="S943" s="54"/>
      <c r="AE943" s="15">
        <v>2</v>
      </c>
      <c r="BM943" s="15">
        <v>1</v>
      </c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  <v>0</v>
      </c>
      <c r="F944" s="94">
        <f t="shared" si="59"/>
        <v>0</v>
      </c>
      <c r="G944" s="94">
        <f t="shared" si="60"/>
      </c>
      <c r="H944" s="94">
        <f>IF(AND(M944&gt;0,M944&lt;=STATS!$C$22),1,"")</f>
        <v>1</v>
      </c>
      <c r="J944" s="51">
        <v>943</v>
      </c>
      <c r="M944" s="15">
        <v>12</v>
      </c>
      <c r="N944" s="15" t="s">
        <v>258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  <v>0</v>
      </c>
      <c r="F945" s="94">
        <f t="shared" si="59"/>
        <v>0</v>
      </c>
      <c r="G945" s="94">
        <f t="shared" si="60"/>
      </c>
      <c r="H945" s="94">
        <f>IF(AND(M945&gt;0,M945&lt;=STATS!$C$22),1,"")</f>
        <v>1</v>
      </c>
      <c r="J945" s="51">
        <v>944</v>
      </c>
      <c r="M945" s="15">
        <v>16</v>
      </c>
      <c r="N945" s="15" t="s">
        <v>258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  <v>0</v>
      </c>
      <c r="F946" s="94">
        <f t="shared" si="59"/>
        <v>0</v>
      </c>
      <c r="G946" s="94">
        <f t="shared" si="60"/>
      </c>
      <c r="H946" s="94">
        <f>IF(AND(M946&gt;0,M946&lt;=STATS!$C$22),1,"")</f>
        <v>1</v>
      </c>
      <c r="J946" s="51">
        <v>945</v>
      </c>
      <c r="M946" s="15">
        <v>20</v>
      </c>
      <c r="N946" s="15" t="s">
        <v>258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M947" s="15">
        <v>32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M948" s="15">
        <v>29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  <v>0</v>
      </c>
      <c r="F949" s="94">
        <f t="shared" si="59"/>
        <v>0</v>
      </c>
      <c r="G949" s="94">
        <f t="shared" si="60"/>
      </c>
      <c r="H949" s="94">
        <f>IF(AND(M949&gt;0,M949&lt;=STATS!$C$22),1,"")</f>
        <v>1</v>
      </c>
      <c r="J949" s="51">
        <v>948</v>
      </c>
      <c r="M949" s="15">
        <v>6</v>
      </c>
      <c r="N949" s="15" t="s">
        <v>257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  <v>0</v>
      </c>
      <c r="F950" s="94">
        <f t="shared" si="59"/>
        <v>0</v>
      </c>
      <c r="G950" s="94">
        <f t="shared" si="60"/>
      </c>
      <c r="H950" s="94">
        <f>IF(AND(M950&gt;0,M950&lt;=STATS!$C$22),1,"")</f>
        <v>1</v>
      </c>
      <c r="J950" s="51">
        <v>949</v>
      </c>
      <c r="M950" s="15">
        <v>16</v>
      </c>
      <c r="N950" s="15" t="s">
        <v>257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  <v>0</v>
      </c>
      <c r="F951" s="94">
        <f t="shared" si="59"/>
        <v>0</v>
      </c>
      <c r="G951" s="94">
        <f t="shared" si="60"/>
      </c>
      <c r="H951" s="94">
        <f>IF(AND(M951&gt;0,M951&lt;=STATS!$C$22),1,"")</f>
        <v>1</v>
      </c>
      <c r="J951" s="51">
        <v>950</v>
      </c>
      <c r="M951" s="15">
        <v>6</v>
      </c>
      <c r="N951" s="15" t="s">
        <v>257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  <v>0</v>
      </c>
      <c r="F952" s="94">
        <f t="shared" si="59"/>
        <v>0</v>
      </c>
      <c r="G952" s="94">
        <f t="shared" si="60"/>
      </c>
      <c r="H952" s="94">
        <f>IF(AND(M952&gt;0,M952&lt;=STATS!$C$22),1,"")</f>
        <v>1</v>
      </c>
      <c r="J952" s="51">
        <v>951</v>
      </c>
      <c r="M952" s="15">
        <v>9</v>
      </c>
      <c r="N952" s="15" t="s">
        <v>258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  <v>0</v>
      </c>
      <c r="F953" s="94">
        <f t="shared" si="59"/>
        <v>0</v>
      </c>
      <c r="G953" s="94">
        <f t="shared" si="60"/>
      </c>
      <c r="H953" s="94">
        <f>IF(AND(M953&gt;0,M953&lt;=STATS!$C$22),1,"")</f>
        <v>1</v>
      </c>
      <c r="J953" s="51">
        <v>952</v>
      </c>
      <c r="M953" s="15">
        <v>5</v>
      </c>
      <c r="N953" s="15" t="s">
        <v>257</v>
      </c>
      <c r="Q953" s="22"/>
      <c r="R953" s="22"/>
      <c r="S953" s="54"/>
    </row>
    <row r="954" spans="2:118" ht="12.75">
      <c r="B954" s="94">
        <f t="shared" si="57"/>
        <v>2</v>
      </c>
      <c r="C954" s="94">
        <f>IF(COUNT(Q954:EC954)&gt;0,COUNT(Q954:EC954),"")</f>
        <v>2</v>
      </c>
      <c r="D954" s="94">
        <f>IF(COUNT(S954:EC954)&gt;0,COUNT(S954:EC954),"")</f>
        <v>2</v>
      </c>
      <c r="E954" s="94">
        <f t="shared" si="58"/>
        <v>2</v>
      </c>
      <c r="F954" s="94">
        <f t="shared" si="59"/>
        <v>2</v>
      </c>
      <c r="G954" s="94">
        <f t="shared" si="60"/>
        <v>6</v>
      </c>
      <c r="H954" s="94">
        <f>IF(AND(M954&gt;0,M954&lt;=STATS!$C$22),1,"")</f>
        <v>1</v>
      </c>
      <c r="J954" s="51">
        <v>953</v>
      </c>
      <c r="M954" s="15">
        <v>6</v>
      </c>
      <c r="N954" s="15" t="s">
        <v>258</v>
      </c>
      <c r="Q954" s="22"/>
      <c r="R954" s="22"/>
      <c r="S954" s="54"/>
      <c r="BM954" s="15">
        <v>1</v>
      </c>
      <c r="DN954" s="15">
        <v>1</v>
      </c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  <v>0</v>
      </c>
      <c r="F955" s="94">
        <f t="shared" si="59"/>
        <v>0</v>
      </c>
      <c r="G955" s="94">
        <f t="shared" si="60"/>
      </c>
      <c r="H955" s="94">
        <f>IF(AND(M955&gt;0,M955&lt;=STATS!$C$22),1,"")</f>
        <v>1</v>
      </c>
      <c r="J955" s="51">
        <v>954</v>
      </c>
      <c r="M955" s="15">
        <v>9</v>
      </c>
      <c r="N955" s="15" t="s">
        <v>257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  <v>0</v>
      </c>
      <c r="F956" s="94">
        <f t="shared" si="59"/>
        <v>0</v>
      </c>
      <c r="G956" s="94">
        <f t="shared" si="60"/>
      </c>
      <c r="H956" s="94">
        <f>IF(AND(M956&gt;0,M956&lt;=STATS!$C$22),1,"")</f>
        <v>1</v>
      </c>
      <c r="J956" s="51">
        <v>955</v>
      </c>
      <c r="M956" s="15">
        <v>20</v>
      </c>
      <c r="N956" s="15" t="s">
        <v>257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  <v>0</v>
      </c>
      <c r="F957" s="94">
        <f t="shared" si="59"/>
        <v>0</v>
      </c>
      <c r="G957" s="94">
        <f t="shared" si="60"/>
      </c>
      <c r="H957" s="94">
        <f>IF(AND(M957&gt;0,M957&lt;=STATS!$C$22),1,"")</f>
        <v>1</v>
      </c>
      <c r="J957" s="51">
        <v>956</v>
      </c>
      <c r="M957" s="15">
        <v>12</v>
      </c>
      <c r="N957" s="15" t="s">
        <v>258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M958" s="15">
        <v>24</v>
      </c>
      <c r="N958" s="15" t="s">
        <v>257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M959" s="15">
        <v>27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  <v>0</v>
      </c>
      <c r="F960" s="94">
        <f t="shared" si="59"/>
        <v>0</v>
      </c>
      <c r="G960" s="94">
        <f t="shared" si="60"/>
      </c>
      <c r="H960" s="94">
        <f>IF(AND(M960&gt;0,M960&lt;=STATS!$C$22),1,"")</f>
        <v>1</v>
      </c>
      <c r="J960" s="51">
        <v>959</v>
      </c>
      <c r="M960" s="15">
        <v>9</v>
      </c>
      <c r="N960" s="15" t="s">
        <v>257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  <v>0</v>
      </c>
      <c r="F961" s="94">
        <f t="shared" si="59"/>
        <v>0</v>
      </c>
      <c r="G961" s="94">
        <f t="shared" si="60"/>
      </c>
      <c r="H961" s="94">
        <f>IF(AND(M961&gt;0,M961&lt;=STATS!$C$22),1,"")</f>
        <v>1</v>
      </c>
      <c r="J961" s="51">
        <v>960</v>
      </c>
      <c r="M961" s="15">
        <v>23</v>
      </c>
      <c r="N961" s="15" t="s">
        <v>258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  <v>0</v>
      </c>
      <c r="F962" s="94">
        <f aca="true" t="shared" si="63" ref="F962:F1025">IF(H962=1,COUNT(T962:EA962),"")</f>
        <v>0</v>
      </c>
      <c r="G962" s="94">
        <f t="shared" si="60"/>
      </c>
      <c r="H962" s="94">
        <f>IF(AND(M962&gt;0,M962&lt;=STATS!$C$22),1,"")</f>
        <v>1</v>
      </c>
      <c r="J962" s="51">
        <v>961</v>
      </c>
      <c r="M962" s="15">
        <v>9</v>
      </c>
      <c r="N962" s="15" t="s">
        <v>259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  <v>0</v>
      </c>
      <c r="F963" s="94">
        <f t="shared" si="63"/>
        <v>0</v>
      </c>
      <c r="G963" s="94">
        <f t="shared" si="60"/>
      </c>
      <c r="H963" s="94">
        <f>IF(AND(M963&gt;0,M963&lt;=STATS!$C$22),1,"")</f>
        <v>1</v>
      </c>
      <c r="J963" s="51">
        <v>962</v>
      </c>
      <c r="M963" s="15">
        <v>9</v>
      </c>
      <c r="N963" s="15" t="s">
        <v>259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  <v>0</v>
      </c>
      <c r="F964" s="94">
        <f t="shared" si="63"/>
        <v>0</v>
      </c>
      <c r="G964" s="94">
        <f t="shared" si="60"/>
      </c>
      <c r="H964" s="94">
        <f>IF(AND(M964&gt;0,M964&lt;=STATS!$C$22),1,"")</f>
        <v>1</v>
      </c>
      <c r="J964" s="51">
        <v>963</v>
      </c>
      <c r="M964" s="15">
        <v>17</v>
      </c>
      <c r="N964" s="15" t="s">
        <v>258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  <v>0</v>
      </c>
      <c r="F965" s="94">
        <f t="shared" si="63"/>
        <v>0</v>
      </c>
      <c r="G965" s="94">
        <f t="shared" si="60"/>
      </c>
      <c r="H965" s="94">
        <f>IF(AND(M965&gt;0,M965&lt;=STATS!$C$22),1,"")</f>
        <v>1</v>
      </c>
      <c r="J965" s="51">
        <v>964</v>
      </c>
      <c r="M965" s="15">
        <v>17</v>
      </c>
      <c r="N965" s="15" t="s">
        <v>258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  <v>0</v>
      </c>
      <c r="F966" s="94">
        <f t="shared" si="63"/>
        <v>0</v>
      </c>
      <c r="G966" s="94">
        <f t="shared" si="60"/>
      </c>
      <c r="H966" s="94">
        <f>IF(AND(M966&gt;0,M966&lt;=STATS!$C$22),1,"")</f>
        <v>1</v>
      </c>
      <c r="J966" s="51">
        <v>965</v>
      </c>
      <c r="M966" s="15">
        <v>18</v>
      </c>
      <c r="N966" s="15" t="s">
        <v>258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  <v>0</v>
      </c>
      <c r="F967" s="94">
        <f t="shared" si="63"/>
        <v>0</v>
      </c>
      <c r="G967" s="94">
        <f t="shared" si="60"/>
      </c>
      <c r="H967" s="94">
        <f>IF(AND(M967&gt;0,M967&lt;=STATS!$C$22),1,"")</f>
        <v>1</v>
      </c>
      <c r="J967" s="51">
        <v>966</v>
      </c>
      <c r="M967" s="15">
        <v>20</v>
      </c>
      <c r="N967" s="15" t="s">
        <v>258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  <v>0</v>
      </c>
      <c r="F968" s="94">
        <f t="shared" si="63"/>
        <v>0</v>
      </c>
      <c r="G968" s="94">
        <f t="shared" si="60"/>
      </c>
      <c r="H968" s="94">
        <f>IF(AND(M968&gt;0,M968&lt;=STATS!$C$22),1,"")</f>
        <v>1</v>
      </c>
      <c r="J968" s="51">
        <v>967</v>
      </c>
      <c r="M968" s="15">
        <v>23</v>
      </c>
      <c r="N968" s="15" t="s">
        <v>258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M969" s="15">
        <v>24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  <v>0</v>
      </c>
      <c r="F970" s="94">
        <f t="shared" si="63"/>
        <v>0</v>
      </c>
      <c r="G970" s="94">
        <f t="shared" si="60"/>
      </c>
      <c r="H970" s="94">
        <f>IF(AND(M970&gt;0,M970&lt;=STATS!$C$22),1,"")</f>
        <v>1</v>
      </c>
      <c r="J970" s="51">
        <v>969</v>
      </c>
      <c r="M970" s="15">
        <v>14</v>
      </c>
      <c r="N970" s="15" t="s">
        <v>257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P971" s="15" t="s">
        <v>255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  <v>0</v>
      </c>
      <c r="F972" s="94">
        <f t="shared" si="63"/>
        <v>0</v>
      </c>
      <c r="G972" s="94">
        <f t="shared" si="60"/>
      </c>
      <c r="H972" s="94">
        <f>IF(AND(M972&gt;0,M972&lt;=STATS!$C$22),1,"")</f>
        <v>1</v>
      </c>
      <c r="J972" s="51">
        <v>971</v>
      </c>
      <c r="M972" s="15">
        <v>14</v>
      </c>
      <c r="N972" s="15" t="s">
        <v>257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  <v>0</v>
      </c>
      <c r="F973" s="94">
        <f t="shared" si="63"/>
        <v>0</v>
      </c>
      <c r="G973" s="94">
        <f t="shared" si="60"/>
      </c>
      <c r="H973" s="94">
        <f>IF(AND(M973&gt;0,M973&lt;=STATS!$C$22),1,"")</f>
        <v>1</v>
      </c>
      <c r="J973" s="51">
        <v>972</v>
      </c>
      <c r="M973" s="15">
        <v>1</v>
      </c>
      <c r="N973" s="15" t="s">
        <v>257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M974" s="15">
        <v>26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  <v>0</v>
      </c>
      <c r="F975" s="94">
        <f t="shared" si="63"/>
        <v>0</v>
      </c>
      <c r="G975" s="94">
        <f t="shared" si="60"/>
      </c>
      <c r="H975" s="94">
        <f>IF(AND(M975&gt;0,M975&lt;=STATS!$C$22),1,"")</f>
        <v>1</v>
      </c>
      <c r="J975" s="51">
        <v>974</v>
      </c>
      <c r="M975" s="15">
        <v>2</v>
      </c>
      <c r="N975" s="15" t="s">
        <v>257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  <v>0</v>
      </c>
      <c r="F976" s="94">
        <f t="shared" si="63"/>
        <v>0</v>
      </c>
      <c r="G976" s="94">
        <f t="shared" si="60"/>
      </c>
      <c r="H976" s="94">
        <f>IF(AND(M976&gt;0,M976&lt;=STATS!$C$22),1,"")</f>
        <v>1</v>
      </c>
      <c r="J976" s="51">
        <v>975</v>
      </c>
      <c r="M976" s="15">
        <v>23</v>
      </c>
      <c r="N976" s="15" t="s">
        <v>258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M977" s="15">
        <v>32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  <v>0</v>
      </c>
      <c r="F978" s="94">
        <f t="shared" si="63"/>
        <v>0</v>
      </c>
      <c r="G978" s="94">
        <f t="shared" si="60"/>
      </c>
      <c r="H978" s="94">
        <f>IF(AND(M978&gt;0,M978&lt;=STATS!$C$22),1,"")</f>
        <v>1</v>
      </c>
      <c r="J978" s="51">
        <v>977</v>
      </c>
      <c r="M978" s="15">
        <v>21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  <v>0</v>
      </c>
      <c r="F979" s="94">
        <f t="shared" si="63"/>
        <v>0</v>
      </c>
      <c r="G979" s="94">
        <f t="shared" si="60"/>
      </c>
      <c r="H979" s="94">
        <f>IF(AND(M979&gt;0,M979&lt;=STATS!$C$22),1,"")</f>
        <v>1</v>
      </c>
      <c r="J979" s="51">
        <v>978</v>
      </c>
      <c r="M979" s="15">
        <v>2</v>
      </c>
      <c r="N979" s="15" t="s">
        <v>258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P980" s="15" t="s">
        <v>256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  <v>0</v>
      </c>
      <c r="F981" s="94">
        <f t="shared" si="63"/>
        <v>0</v>
      </c>
      <c r="G981" s="94">
        <f t="shared" si="60"/>
      </c>
      <c r="H981" s="94">
        <f>IF(AND(M981&gt;0,M981&lt;=STATS!$C$22),1,"")</f>
        <v>1</v>
      </c>
      <c r="J981" s="51">
        <v>980</v>
      </c>
      <c r="M981" s="15">
        <v>9</v>
      </c>
      <c r="N981" s="15" t="s">
        <v>259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  <v>0</v>
      </c>
      <c r="F982" s="94">
        <f t="shared" si="63"/>
        <v>0</v>
      </c>
      <c r="G982" s="94">
        <f t="shared" si="60"/>
      </c>
      <c r="H982" s="94">
        <f>IF(AND(M982&gt;0,M982&lt;=STATS!$C$22),1,"")</f>
        <v>1</v>
      </c>
      <c r="J982" s="51">
        <v>981</v>
      </c>
      <c r="M982" s="15">
        <v>10</v>
      </c>
      <c r="N982" s="15" t="s">
        <v>259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  <v>0</v>
      </c>
      <c r="F983" s="94">
        <f t="shared" si="63"/>
        <v>0</v>
      </c>
      <c r="G983" s="94">
        <f t="shared" si="60"/>
      </c>
      <c r="H983" s="94">
        <f>IF(AND(M983&gt;0,M983&lt;=STATS!$C$22),1,"")</f>
        <v>1</v>
      </c>
      <c r="J983" s="51">
        <v>982</v>
      </c>
      <c r="M983" s="15">
        <v>11</v>
      </c>
      <c r="N983" s="15" t="s">
        <v>259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  <v>0</v>
      </c>
      <c r="F984" s="94">
        <f t="shared" si="63"/>
        <v>0</v>
      </c>
      <c r="G984" s="94">
        <f t="shared" si="60"/>
      </c>
      <c r="H984" s="94">
        <f>IF(AND(M984&gt;0,M984&lt;=STATS!$C$22),1,"")</f>
        <v>1</v>
      </c>
      <c r="J984" s="51">
        <v>983</v>
      </c>
      <c r="M984" s="15">
        <v>8</v>
      </c>
      <c r="N984" s="15" t="s">
        <v>257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  <v>0</v>
      </c>
      <c r="F985" s="94">
        <f t="shared" si="63"/>
        <v>0</v>
      </c>
      <c r="G985" s="94">
        <f t="shared" si="60"/>
      </c>
      <c r="H985" s="94">
        <f>IF(AND(M985&gt;0,M985&lt;=STATS!$C$22),1,"")</f>
        <v>1</v>
      </c>
      <c r="J985" s="51">
        <v>984</v>
      </c>
      <c r="M985" s="15">
        <v>13</v>
      </c>
      <c r="N985" s="15" t="s">
        <v>258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  <v>0</v>
      </c>
      <c r="F986" s="94">
        <f t="shared" si="63"/>
        <v>0</v>
      </c>
      <c r="G986" s="94">
        <f aca="true" t="shared" si="64" ref="G986:G1049">IF($B986&gt;=1,$M986,"")</f>
      </c>
      <c r="H986" s="94">
        <f>IF(AND(M986&gt;0,M986&lt;=STATS!$C$22),1,"")</f>
        <v>1</v>
      </c>
      <c r="J986" s="51">
        <v>985</v>
      </c>
      <c r="M986" s="15">
        <v>17</v>
      </c>
      <c r="N986" s="15" t="s">
        <v>258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  <v>0</v>
      </c>
      <c r="F987" s="94">
        <f t="shared" si="63"/>
        <v>0</v>
      </c>
      <c r="G987" s="94">
        <f t="shared" si="64"/>
      </c>
      <c r="H987" s="94">
        <f>IF(AND(M987&gt;0,M987&lt;=STATS!$C$22),1,"")</f>
        <v>1</v>
      </c>
      <c r="J987" s="51">
        <v>986</v>
      </c>
      <c r="M987" s="15">
        <v>1</v>
      </c>
      <c r="N987" s="15" t="s">
        <v>257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  <v>0</v>
      </c>
      <c r="F988" s="94">
        <f t="shared" si="63"/>
        <v>0</v>
      </c>
      <c r="G988" s="94">
        <f t="shared" si="64"/>
      </c>
      <c r="H988" s="94">
        <f>IF(AND(M988&gt;0,M988&lt;=STATS!$C$22),1,"")</f>
        <v>1</v>
      </c>
      <c r="J988" s="51">
        <v>987</v>
      </c>
      <c r="M988" s="15">
        <v>15</v>
      </c>
      <c r="N988" s="15" t="s">
        <v>258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  <v>0</v>
      </c>
      <c r="F989" s="94">
        <f t="shared" si="63"/>
        <v>0</v>
      </c>
      <c r="G989" s="94">
        <f t="shared" si="64"/>
      </c>
      <c r="H989" s="94">
        <f>IF(AND(M989&gt;0,M989&lt;=STATS!$C$22),1,"")</f>
        <v>1</v>
      </c>
      <c r="J989" s="51">
        <v>988</v>
      </c>
      <c r="M989" s="15">
        <v>19</v>
      </c>
      <c r="N989" s="15" t="s">
        <v>258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  <v>0</v>
      </c>
      <c r="F990" s="94">
        <f t="shared" si="63"/>
        <v>0</v>
      </c>
      <c r="G990" s="94">
        <f t="shared" si="64"/>
      </c>
      <c r="H990" s="94">
        <f>IF(AND(M990&gt;0,M990&lt;=STATS!$C$22),1,"")</f>
        <v>1</v>
      </c>
      <c r="J990" s="51">
        <v>989</v>
      </c>
      <c r="M990" s="15">
        <v>21</v>
      </c>
      <c r="N990" s="15" t="s">
        <v>258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M991" s="15">
        <v>26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  <v>0</v>
      </c>
      <c r="F992" s="94">
        <f t="shared" si="63"/>
        <v>0</v>
      </c>
      <c r="G992" s="94">
        <f t="shared" si="64"/>
      </c>
      <c r="H992" s="94">
        <f>IF(AND(M992&gt;0,M992&lt;=STATS!$C$22),1,"")</f>
        <v>1</v>
      </c>
      <c r="J992" s="51">
        <v>991</v>
      </c>
      <c r="M992" s="15">
        <v>23</v>
      </c>
      <c r="N992" s="15" t="s">
        <v>258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  <v>0</v>
      </c>
      <c r="F993" s="94">
        <f t="shared" si="63"/>
        <v>0</v>
      </c>
      <c r="G993" s="94">
        <f t="shared" si="64"/>
      </c>
      <c r="H993" s="94">
        <f>IF(AND(M993&gt;0,M993&lt;=STATS!$C$22),1,"")</f>
        <v>1</v>
      </c>
      <c r="J993" s="51">
        <v>992</v>
      </c>
      <c r="M993" s="15">
        <v>21</v>
      </c>
      <c r="N993" s="15" t="s">
        <v>258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  <v>0</v>
      </c>
      <c r="F994" s="94">
        <f t="shared" si="63"/>
        <v>0</v>
      </c>
      <c r="G994" s="94">
        <f t="shared" si="64"/>
      </c>
      <c r="H994" s="94">
        <f>IF(AND(M994&gt;0,M994&lt;=STATS!$C$22),1,"")</f>
        <v>1</v>
      </c>
      <c r="J994" s="51">
        <v>993</v>
      </c>
      <c r="M994" s="15">
        <v>21</v>
      </c>
      <c r="N994" s="15" t="s">
        <v>258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  <v>0</v>
      </c>
      <c r="F995" s="94">
        <f t="shared" si="63"/>
        <v>0</v>
      </c>
      <c r="G995" s="94">
        <f t="shared" si="64"/>
      </c>
      <c r="H995" s="94">
        <f>IF(AND(M995&gt;0,M995&lt;=STATS!$C$22),1,"")</f>
        <v>1</v>
      </c>
      <c r="J995" s="51">
        <v>994</v>
      </c>
      <c r="M995" s="15">
        <v>9</v>
      </c>
      <c r="N995" s="15" t="s">
        <v>257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  <v>0</v>
      </c>
      <c r="F996" s="94">
        <f t="shared" si="63"/>
        <v>0</v>
      </c>
      <c r="G996" s="94">
        <f t="shared" si="64"/>
      </c>
      <c r="H996" s="94">
        <f>IF(AND(M996&gt;0,M996&lt;=STATS!$C$22),1,"")</f>
        <v>1</v>
      </c>
      <c r="J996" s="51">
        <v>995</v>
      </c>
      <c r="M996" s="15">
        <v>20</v>
      </c>
      <c r="N996" s="15" t="s">
        <v>258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M997" s="15">
        <v>28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  <v>0</v>
      </c>
      <c r="F998" s="94">
        <f t="shared" si="63"/>
        <v>0</v>
      </c>
      <c r="G998" s="94">
        <f t="shared" si="64"/>
      </c>
      <c r="H998" s="94">
        <f>IF(AND(M998&gt;0,M998&lt;=STATS!$C$22),1,"")</f>
        <v>1</v>
      </c>
      <c r="J998" s="51">
        <v>997</v>
      </c>
      <c r="M998" s="15">
        <v>7</v>
      </c>
      <c r="N998" s="15" t="s">
        <v>257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M999" s="15">
        <v>30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M1000" s="15">
        <v>39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M1001" s="15">
        <v>45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M1002" s="15">
        <v>48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M1003" s="15">
        <v>30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  <v>0</v>
      </c>
      <c r="F1004" s="94">
        <f t="shared" si="63"/>
        <v>0</v>
      </c>
      <c r="G1004" s="94">
        <f t="shared" si="64"/>
      </c>
      <c r="H1004" s="94">
        <f>IF(AND(M1004&gt;0,M1004&lt;=STATS!$C$22),1,"")</f>
        <v>1</v>
      </c>
      <c r="J1004" s="51">
        <v>1003</v>
      </c>
      <c r="M1004" s="15">
        <v>9</v>
      </c>
      <c r="N1004" s="15" t="s">
        <v>257</v>
      </c>
      <c r="Q1004" s="22"/>
      <c r="R1004" s="22"/>
      <c r="S1004" s="54"/>
    </row>
    <row r="1005" spans="2:65" ht="12.75">
      <c r="B1005" s="94">
        <f t="shared" si="61"/>
        <v>1</v>
      </c>
      <c r="C1005" s="94">
        <f>IF(COUNT(Q1005:EC1005)&gt;0,COUNT(Q1005:EC1005),"")</f>
        <v>1</v>
      </c>
      <c r="D1005" s="94">
        <f>IF(COUNT(S1005:EC1005)&gt;0,COUNT(S1005:EC1005),"")</f>
        <v>1</v>
      </c>
      <c r="E1005" s="94">
        <f t="shared" si="62"/>
        <v>1</v>
      </c>
      <c r="F1005" s="94">
        <f t="shared" si="63"/>
        <v>1</v>
      </c>
      <c r="G1005" s="94">
        <f t="shared" si="64"/>
        <v>1</v>
      </c>
      <c r="H1005" s="94">
        <f>IF(AND(M1005&gt;0,M1005&lt;=STATS!$C$22),1,"")</f>
        <v>1</v>
      </c>
      <c r="J1005" s="51">
        <v>1004</v>
      </c>
      <c r="M1005" s="15">
        <v>1</v>
      </c>
      <c r="N1005" s="15" t="s">
        <v>258</v>
      </c>
      <c r="Q1005" s="22"/>
      <c r="R1005" s="22"/>
      <c r="S1005" s="54"/>
      <c r="BM1005" s="15">
        <v>1</v>
      </c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  <v>0</v>
      </c>
      <c r="F1006" s="94">
        <f t="shared" si="63"/>
        <v>0</v>
      </c>
      <c r="G1006" s="94">
        <f t="shared" si="64"/>
      </c>
      <c r="H1006" s="94">
        <f>IF(AND(M1006&gt;0,M1006&lt;=STATS!$C$22),1,"")</f>
        <v>1</v>
      </c>
      <c r="J1006" s="51">
        <v>1005</v>
      </c>
      <c r="M1006" s="15">
        <v>16</v>
      </c>
      <c r="N1006" s="15" t="s">
        <v>257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  <v>0</v>
      </c>
      <c r="F1007" s="94">
        <f t="shared" si="63"/>
        <v>0</v>
      </c>
      <c r="G1007" s="94">
        <f t="shared" si="64"/>
      </c>
      <c r="H1007" s="94">
        <f>IF(AND(M1007&gt;0,M1007&lt;=STATS!$C$22),1,"")</f>
        <v>1</v>
      </c>
      <c r="J1007" s="51">
        <v>1006</v>
      </c>
      <c r="M1007" s="15">
        <v>21</v>
      </c>
      <c r="N1007" s="15" t="s">
        <v>258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  <v>0</v>
      </c>
      <c r="F1008" s="94">
        <f t="shared" si="63"/>
        <v>0</v>
      </c>
      <c r="G1008" s="94">
        <f t="shared" si="64"/>
      </c>
      <c r="H1008" s="94">
        <f>IF(AND(M1008&gt;0,M1008&lt;=STATS!$C$22),1,"")</f>
        <v>1</v>
      </c>
      <c r="J1008" s="51">
        <v>1007</v>
      </c>
      <c r="M1008" s="15">
        <v>2</v>
      </c>
      <c r="N1008" s="15" t="s">
        <v>257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P1009" s="15" t="s">
        <v>256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P1010" s="15" t="s">
        <v>255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  <v>0</v>
      </c>
      <c r="F1011" s="94">
        <f t="shared" si="63"/>
        <v>0</v>
      </c>
      <c r="G1011" s="94">
        <f t="shared" si="64"/>
      </c>
      <c r="H1011" s="94">
        <f>IF(AND(M1011&gt;0,M1011&lt;=STATS!$C$22),1,"")</f>
        <v>1</v>
      </c>
      <c r="J1011" s="51">
        <v>1010</v>
      </c>
      <c r="M1011" s="15">
        <v>11</v>
      </c>
      <c r="N1011" s="15" t="s">
        <v>258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  <v>0</v>
      </c>
      <c r="F1012" s="94">
        <f t="shared" si="63"/>
        <v>0</v>
      </c>
      <c r="G1012" s="94">
        <f t="shared" si="64"/>
      </c>
      <c r="H1012" s="94">
        <f>IF(AND(M1012&gt;0,M1012&lt;=STATS!$C$22),1,"")</f>
        <v>1</v>
      </c>
      <c r="J1012" s="51">
        <v>1011</v>
      </c>
      <c r="M1012" s="15">
        <v>12</v>
      </c>
      <c r="N1012" s="15" t="s">
        <v>258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  <v>0</v>
      </c>
      <c r="F1013" s="94">
        <f t="shared" si="63"/>
        <v>0</v>
      </c>
      <c r="G1013" s="94">
        <f t="shared" si="64"/>
      </c>
      <c r="H1013" s="94">
        <f>IF(AND(M1013&gt;0,M1013&lt;=STATS!$C$22),1,"")</f>
        <v>1</v>
      </c>
      <c r="J1013" s="51">
        <v>1012</v>
      </c>
      <c r="M1013" s="15">
        <v>13</v>
      </c>
      <c r="N1013" s="15" t="s">
        <v>258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  <v>0</v>
      </c>
      <c r="F1014" s="94">
        <f t="shared" si="63"/>
        <v>0</v>
      </c>
      <c r="G1014" s="94">
        <f t="shared" si="64"/>
      </c>
      <c r="H1014" s="94">
        <f>IF(AND(M1014&gt;0,M1014&lt;=STATS!$C$22),1,"")</f>
        <v>1</v>
      </c>
      <c r="J1014" s="51">
        <v>1013</v>
      </c>
      <c r="M1014" s="15">
        <v>15</v>
      </c>
      <c r="N1014" s="15" t="s">
        <v>258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  <v>0</v>
      </c>
      <c r="F1015" s="94">
        <f t="shared" si="63"/>
        <v>0</v>
      </c>
      <c r="G1015" s="94">
        <f t="shared" si="64"/>
      </c>
      <c r="H1015" s="94">
        <f>IF(AND(M1015&gt;0,M1015&lt;=STATS!$C$22),1,"")</f>
        <v>1</v>
      </c>
      <c r="J1015" s="51">
        <v>1014</v>
      </c>
      <c r="M1015" s="15">
        <v>19</v>
      </c>
      <c r="N1015" s="15" t="s">
        <v>258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  <v>0</v>
      </c>
      <c r="F1016" s="94">
        <f t="shared" si="63"/>
        <v>0</v>
      </c>
      <c r="G1016" s="94">
        <f t="shared" si="64"/>
      </c>
      <c r="H1016" s="94">
        <f>IF(AND(M1016&gt;0,M1016&lt;=STATS!$C$22),1,"")</f>
        <v>1</v>
      </c>
      <c r="J1016" s="51">
        <v>1015</v>
      </c>
      <c r="M1016" s="15">
        <v>21</v>
      </c>
      <c r="N1016" s="15" t="s">
        <v>258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  <v>0</v>
      </c>
      <c r="F1017" s="94">
        <f t="shared" si="63"/>
        <v>0</v>
      </c>
      <c r="G1017" s="94">
        <f t="shared" si="64"/>
      </c>
      <c r="H1017" s="94">
        <f>IF(AND(M1017&gt;0,M1017&lt;=STATS!$C$22),1,"")</f>
        <v>1</v>
      </c>
      <c r="J1017" s="51">
        <v>1016</v>
      </c>
      <c r="M1017" s="15">
        <v>11</v>
      </c>
      <c r="N1017" s="15" t="s">
        <v>258</v>
      </c>
      <c r="Q1017" s="22"/>
      <c r="R1017" s="22"/>
      <c r="S1017" s="54"/>
    </row>
    <row r="1018" spans="2:29" ht="12.75">
      <c r="B1018" s="94">
        <f t="shared" si="61"/>
        <v>1</v>
      </c>
      <c r="C1018" s="94">
        <f>IF(COUNT(Q1018:EC1018)&gt;0,COUNT(Q1018:EC1018),"")</f>
        <v>1</v>
      </c>
      <c r="D1018" s="94">
        <f>IF(COUNT(S1018:EC1018)&gt;0,COUNT(S1018:EC1018),"")</f>
        <v>1</v>
      </c>
      <c r="E1018" s="94">
        <f t="shared" si="62"/>
        <v>1</v>
      </c>
      <c r="F1018" s="94">
        <f t="shared" si="63"/>
        <v>1</v>
      </c>
      <c r="G1018" s="94">
        <f t="shared" si="64"/>
        <v>1</v>
      </c>
      <c r="H1018" s="94">
        <f>IF(AND(M1018&gt;0,M1018&lt;=STATS!$C$22),1,"")</f>
        <v>1</v>
      </c>
      <c r="J1018" s="51">
        <v>1017</v>
      </c>
      <c r="M1018" s="15">
        <v>1</v>
      </c>
      <c r="N1018" s="15" t="s">
        <v>257</v>
      </c>
      <c r="Q1018" s="22"/>
      <c r="R1018" s="22"/>
      <c r="S1018" s="54"/>
      <c r="AC1018" s="15">
        <v>1</v>
      </c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  <v>0</v>
      </c>
      <c r="F1019" s="94">
        <f t="shared" si="63"/>
        <v>0</v>
      </c>
      <c r="G1019" s="94">
        <f t="shared" si="64"/>
      </c>
      <c r="H1019" s="94">
        <f>IF(AND(M1019&gt;0,M1019&lt;=STATS!$C$22),1,"")</f>
        <v>1</v>
      </c>
      <c r="J1019" s="51">
        <v>1018</v>
      </c>
      <c r="M1019" s="15">
        <v>23</v>
      </c>
      <c r="N1019" s="15" t="s">
        <v>258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M1020" s="15">
        <v>26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  <v>0</v>
      </c>
      <c r="F1021" s="94">
        <f t="shared" si="63"/>
        <v>0</v>
      </c>
      <c r="G1021" s="94">
        <f t="shared" si="64"/>
      </c>
      <c r="H1021" s="94">
        <f>IF(AND(M1021&gt;0,M1021&lt;=STATS!$C$22),1,"")</f>
        <v>1</v>
      </c>
      <c r="J1021" s="51">
        <v>1020</v>
      </c>
      <c r="M1021" s="15">
        <v>23</v>
      </c>
      <c r="N1021" s="15" t="s">
        <v>258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  <v>0</v>
      </c>
      <c r="F1022" s="94">
        <f t="shared" si="63"/>
        <v>0</v>
      </c>
      <c r="G1022" s="94">
        <f t="shared" si="64"/>
      </c>
      <c r="H1022" s="94">
        <f>IF(AND(M1022&gt;0,M1022&lt;=STATS!$C$22),1,"")</f>
        <v>1</v>
      </c>
      <c r="J1022" s="51">
        <v>1021</v>
      </c>
      <c r="M1022" s="15">
        <v>22</v>
      </c>
      <c r="N1022" s="15" t="s">
        <v>258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  <v>0</v>
      </c>
      <c r="F1023" s="94">
        <f t="shared" si="63"/>
        <v>0</v>
      </c>
      <c r="G1023" s="94">
        <f t="shared" si="64"/>
      </c>
      <c r="H1023" s="94">
        <f>IF(AND(M1023&gt;0,M1023&lt;=STATS!$C$22),1,"")</f>
        <v>1</v>
      </c>
      <c r="J1023" s="51">
        <v>1022</v>
      </c>
      <c r="M1023" s="15">
        <v>22</v>
      </c>
      <c r="N1023" s="15" t="s">
        <v>258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M1024" s="15">
        <v>28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M1025" s="15">
        <v>32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  <v>0</v>
      </c>
      <c r="F1026" s="94">
        <f aca="true" t="shared" si="67" ref="F1026:F1089">IF(H1026=1,COUNT(T1026:EA1026),"")</f>
        <v>0</v>
      </c>
      <c r="G1026" s="94">
        <f t="shared" si="64"/>
      </c>
      <c r="H1026" s="94">
        <f>IF(AND(M1026&gt;0,M1026&lt;=STATS!$C$22),1,"")</f>
        <v>1</v>
      </c>
      <c r="J1026" s="51">
        <v>1025</v>
      </c>
      <c r="M1026" s="15">
        <v>17</v>
      </c>
      <c r="N1026" s="15" t="s">
        <v>258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M1027" s="15">
        <v>30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M1028" s="15">
        <v>37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M1029" s="15">
        <v>36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M1030" s="15">
        <v>48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M1031" s="15">
        <v>64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M1032" s="15">
        <v>46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M1033" s="15">
        <v>35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M1034" s="15">
        <v>25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M1035" s="15">
        <v>28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M1036" s="15">
        <v>28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M1037" s="15">
        <v>29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M1038" s="15">
        <v>27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M1039" s="15">
        <v>24</v>
      </c>
      <c r="Q1039" s="22"/>
      <c r="R1039" s="22"/>
      <c r="S1039" s="54"/>
    </row>
    <row r="1040" spans="2:20" ht="12.75">
      <c r="B1040" s="94">
        <f t="shared" si="65"/>
        <v>1</v>
      </c>
      <c r="C1040" s="94">
        <f>IF(COUNT(Q1040:EC1040)&gt;0,COUNT(Q1040:EC1040),"")</f>
        <v>1</v>
      </c>
      <c r="D1040" s="94">
        <f>IF(COUNT(S1040:EC1040)&gt;0,COUNT(S1040:EC1040),"")</f>
        <v>1</v>
      </c>
      <c r="E1040" s="94">
        <f t="shared" si="66"/>
        <v>1</v>
      </c>
      <c r="F1040" s="94">
        <f t="shared" si="67"/>
        <v>1</v>
      </c>
      <c r="G1040" s="94">
        <f t="shared" si="64"/>
        <v>2</v>
      </c>
      <c r="H1040" s="94">
        <f>IF(AND(M1040&gt;0,M1040&lt;=STATS!$C$22),1,"")</f>
        <v>1</v>
      </c>
      <c r="J1040" s="51">
        <v>1039</v>
      </c>
      <c r="M1040" s="15">
        <v>2</v>
      </c>
      <c r="N1040" s="15" t="s">
        <v>259</v>
      </c>
      <c r="Q1040" s="22"/>
      <c r="R1040" s="22"/>
      <c r="S1040" s="54"/>
      <c r="T1040" s="15">
        <v>1</v>
      </c>
    </row>
    <row r="1041" spans="2:83" ht="12.75">
      <c r="B1041" s="94">
        <f t="shared" si="65"/>
        <v>1</v>
      </c>
      <c r="C1041" s="94">
        <f>IF(COUNT(Q1041:EC1041)&gt;0,COUNT(Q1041:EC1041),"")</f>
        <v>1</v>
      </c>
      <c r="D1041" s="94">
        <f>IF(COUNT(S1041:EC1041)&gt;0,COUNT(S1041:EC1041),"")</f>
        <v>1</v>
      </c>
      <c r="E1041" s="94">
        <f t="shared" si="66"/>
        <v>1</v>
      </c>
      <c r="F1041" s="94">
        <f t="shared" si="67"/>
        <v>1</v>
      </c>
      <c r="G1041" s="94">
        <f t="shared" si="64"/>
        <v>5</v>
      </c>
      <c r="H1041" s="94">
        <f>IF(AND(M1041&gt;0,M1041&lt;=STATS!$C$22),1,"")</f>
        <v>1</v>
      </c>
      <c r="J1041" s="51">
        <v>1040</v>
      </c>
      <c r="M1041" s="15">
        <v>5</v>
      </c>
      <c r="N1041" s="15" t="s">
        <v>258</v>
      </c>
      <c r="Q1041" s="22"/>
      <c r="R1041" s="22"/>
      <c r="S1041" s="54"/>
      <c r="CE1041" s="15">
        <v>1</v>
      </c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  <v>0</v>
      </c>
      <c r="F1042" s="94">
        <f t="shared" si="67"/>
        <v>0</v>
      </c>
      <c r="G1042" s="94">
        <f t="shared" si="64"/>
      </c>
      <c r="H1042" s="94">
        <f>IF(AND(M1042&gt;0,M1042&lt;=STATS!$C$22),1,"")</f>
        <v>1</v>
      </c>
      <c r="J1042" s="51">
        <v>1041</v>
      </c>
      <c r="M1042" s="15">
        <v>10</v>
      </c>
      <c r="N1042" s="15" t="s">
        <v>259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  <v>0</v>
      </c>
      <c r="F1043" s="94">
        <f t="shared" si="67"/>
        <v>0</v>
      </c>
      <c r="G1043" s="94">
        <f t="shared" si="64"/>
      </c>
      <c r="H1043" s="94">
        <f>IF(AND(M1043&gt;0,M1043&lt;=STATS!$C$22),1,"")</f>
        <v>1</v>
      </c>
      <c r="J1043" s="51">
        <v>1042</v>
      </c>
      <c r="M1043" s="15">
        <v>10</v>
      </c>
      <c r="N1043" s="15" t="s">
        <v>259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  <v>0</v>
      </c>
      <c r="F1044" s="94">
        <f t="shared" si="67"/>
        <v>0</v>
      </c>
      <c r="G1044" s="94">
        <f t="shared" si="64"/>
      </c>
      <c r="H1044" s="94">
        <f>IF(AND(M1044&gt;0,M1044&lt;=STATS!$C$22),1,"")</f>
        <v>1</v>
      </c>
      <c r="J1044" s="51">
        <v>1043</v>
      </c>
      <c r="M1044" s="15">
        <v>8</v>
      </c>
      <c r="N1044" s="15" t="s">
        <v>257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  <v>0</v>
      </c>
      <c r="F1045" s="94">
        <f t="shared" si="67"/>
        <v>0</v>
      </c>
      <c r="G1045" s="94">
        <f t="shared" si="64"/>
      </c>
      <c r="H1045" s="94">
        <f>IF(AND(M1045&gt;0,M1045&lt;=STATS!$C$22),1,"")</f>
        <v>1</v>
      </c>
      <c r="J1045" s="51">
        <v>1044</v>
      </c>
      <c r="M1045" s="15">
        <v>12</v>
      </c>
      <c r="N1045" s="15" t="s">
        <v>258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  <v>0</v>
      </c>
      <c r="F1046" s="94">
        <f t="shared" si="67"/>
        <v>0</v>
      </c>
      <c r="G1046" s="94">
        <f t="shared" si="64"/>
      </c>
      <c r="H1046" s="94">
        <f>IF(AND(M1046&gt;0,M1046&lt;=STATS!$C$22),1,"")</f>
        <v>1</v>
      </c>
      <c r="J1046" s="51">
        <v>1045</v>
      </c>
      <c r="M1046" s="15">
        <v>12</v>
      </c>
      <c r="N1046" s="15" t="s">
        <v>259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  <v>0</v>
      </c>
      <c r="F1047" s="94">
        <f t="shared" si="67"/>
        <v>0</v>
      </c>
      <c r="G1047" s="94">
        <f t="shared" si="64"/>
      </c>
      <c r="H1047" s="94">
        <f>IF(AND(M1047&gt;0,M1047&lt;=STATS!$C$22),1,"")</f>
        <v>1</v>
      </c>
      <c r="J1047" s="51">
        <v>1046</v>
      </c>
      <c r="M1047" s="15">
        <v>15</v>
      </c>
      <c r="N1047" s="15" t="s">
        <v>259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  <v>0</v>
      </c>
      <c r="F1048" s="94">
        <f t="shared" si="67"/>
        <v>0</v>
      </c>
      <c r="G1048" s="94">
        <f t="shared" si="64"/>
      </c>
      <c r="H1048" s="94">
        <f>IF(AND(M1048&gt;0,M1048&lt;=STATS!$C$22),1,"")</f>
        <v>1</v>
      </c>
      <c r="J1048" s="51">
        <v>1047</v>
      </c>
      <c r="M1048" s="15">
        <v>19</v>
      </c>
      <c r="N1048" s="15" t="s">
        <v>258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  <v>0</v>
      </c>
      <c r="F1049" s="94">
        <f t="shared" si="67"/>
        <v>0</v>
      </c>
      <c r="G1049" s="94">
        <f t="shared" si="64"/>
      </c>
      <c r="H1049" s="94">
        <f>IF(AND(M1049&gt;0,M1049&lt;=STATS!$C$22),1,"")</f>
        <v>1</v>
      </c>
      <c r="J1049" s="51">
        <v>1048</v>
      </c>
      <c r="M1049" s="15">
        <v>18</v>
      </c>
      <c r="N1049" s="15" t="s">
        <v>258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  <v>0</v>
      </c>
      <c r="F1050" s="94">
        <f t="shared" si="67"/>
        <v>0</v>
      </c>
      <c r="G1050" s="94">
        <f aca="true" t="shared" si="68" ref="G1050:G1113">IF($B1050&gt;=1,$M1050,"")</f>
      </c>
      <c r="H1050" s="94">
        <f>IF(AND(M1050&gt;0,M1050&lt;=STATS!$C$22),1,"")</f>
        <v>1</v>
      </c>
      <c r="J1050" s="51">
        <v>1049</v>
      </c>
      <c r="M1050" s="15">
        <v>14</v>
      </c>
      <c r="N1050" s="15" t="s">
        <v>258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  <v>0</v>
      </c>
      <c r="F1051" s="94">
        <f t="shared" si="67"/>
        <v>0</v>
      </c>
      <c r="G1051" s="94">
        <f t="shared" si="68"/>
      </c>
      <c r="H1051" s="94">
        <f>IF(AND(M1051&gt;0,M1051&lt;=STATS!$C$22),1,"")</f>
        <v>1</v>
      </c>
      <c r="J1051" s="51">
        <v>1050</v>
      </c>
      <c r="M1051" s="15">
        <v>13</v>
      </c>
      <c r="N1051" s="15" t="s">
        <v>258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M1052" s="15">
        <v>27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M1053" s="15">
        <v>26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M1054" s="15">
        <v>24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  <v>0</v>
      </c>
      <c r="F1055" s="94">
        <f t="shared" si="67"/>
        <v>0</v>
      </c>
      <c r="G1055" s="94">
        <f t="shared" si="68"/>
      </c>
      <c r="H1055" s="94">
        <f>IF(AND(M1055&gt;0,M1055&lt;=STATS!$C$22),1,"")</f>
        <v>1</v>
      </c>
      <c r="J1055" s="51">
        <v>1054</v>
      </c>
      <c r="M1055" s="15">
        <v>15</v>
      </c>
      <c r="N1055" s="15" t="s">
        <v>257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  <v>0</v>
      </c>
      <c r="F1056" s="94">
        <f t="shared" si="67"/>
        <v>0</v>
      </c>
      <c r="G1056" s="94">
        <f t="shared" si="68"/>
      </c>
      <c r="H1056" s="94">
        <f>IF(AND(M1056&gt;0,M1056&lt;=STATS!$C$22),1,"")</f>
        <v>1</v>
      </c>
      <c r="J1056" s="51">
        <v>1055</v>
      </c>
      <c r="M1056" s="15">
        <v>23</v>
      </c>
      <c r="N1056" s="15" t="s">
        <v>258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M1057" s="15">
        <v>29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M1058" s="15">
        <v>36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M1059" s="15">
        <v>45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M1060" s="15">
        <v>52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M1061" s="15">
        <v>57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M1062" s="15">
        <v>46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M1063" s="15">
        <v>48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M1064" s="15">
        <v>57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M1065" s="15">
        <v>63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M1066" s="15">
        <v>60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M1067" s="15">
        <v>56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M1068" s="15">
        <v>44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M1069" s="15">
        <v>35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M1070" s="15">
        <v>32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M1071" s="15">
        <v>31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  <v>0</v>
      </c>
      <c r="F1072" s="94">
        <f t="shared" si="67"/>
        <v>0</v>
      </c>
      <c r="G1072" s="94">
        <f t="shared" si="68"/>
      </c>
      <c r="H1072" s="94">
        <f>IF(AND(M1072&gt;0,M1072&lt;=STATS!$C$22),1,"")</f>
        <v>1</v>
      </c>
      <c r="J1072" s="51">
        <v>1071</v>
      </c>
      <c r="M1072" s="15">
        <v>16</v>
      </c>
      <c r="N1072" s="15" t="s">
        <v>257</v>
      </c>
      <c r="Q1072" s="22"/>
      <c r="R1072" s="22"/>
      <c r="S1072" s="54"/>
    </row>
    <row r="1073" spans="2:97" ht="12.75">
      <c r="B1073" s="94">
        <f t="shared" si="65"/>
        <v>3</v>
      </c>
      <c r="C1073" s="94">
        <f>IF(COUNT(Q1073:EC1073)&gt;0,COUNT(Q1073:EC1073),"")</f>
        <v>3</v>
      </c>
      <c r="D1073" s="94">
        <f>IF(COUNT(S1073:EC1073)&gt;0,COUNT(S1073:EC1073),"")</f>
        <v>3</v>
      </c>
      <c r="E1073" s="94">
        <f t="shared" si="66"/>
        <v>3</v>
      </c>
      <c r="F1073" s="94">
        <f t="shared" si="67"/>
        <v>3</v>
      </c>
      <c r="G1073" s="94">
        <f t="shared" si="68"/>
        <v>1</v>
      </c>
      <c r="H1073" s="94">
        <f>IF(AND(M1073&gt;0,M1073&lt;=STATS!$C$22),1,"")</f>
        <v>1</v>
      </c>
      <c r="J1073" s="51">
        <v>1072</v>
      </c>
      <c r="M1073" s="15">
        <v>1</v>
      </c>
      <c r="N1073" s="15" t="s">
        <v>258</v>
      </c>
      <c r="Q1073" s="22"/>
      <c r="R1073" s="22"/>
      <c r="S1073" s="54"/>
      <c r="AH1073" s="15">
        <v>1</v>
      </c>
      <c r="AY1073" s="15">
        <v>1</v>
      </c>
      <c r="CS1073" s="15">
        <v>1</v>
      </c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  <v>0</v>
      </c>
      <c r="F1074" s="94">
        <f t="shared" si="67"/>
        <v>0</v>
      </c>
      <c r="G1074" s="94">
        <f t="shared" si="68"/>
      </c>
      <c r="H1074" s="94">
        <f>IF(AND(M1074&gt;0,M1074&lt;=STATS!$C$22),1,"")</f>
        <v>1</v>
      </c>
      <c r="J1074" s="51">
        <v>1073</v>
      </c>
      <c r="M1074" s="15">
        <v>11</v>
      </c>
      <c r="N1074" s="15" t="s">
        <v>259</v>
      </c>
      <c r="Q1074" s="22"/>
      <c r="R1074" s="22"/>
      <c r="S1074" s="54"/>
    </row>
    <row r="1075" spans="2:53" ht="12.75">
      <c r="B1075" s="94">
        <f t="shared" si="65"/>
        <v>2</v>
      </c>
      <c r="C1075" s="94">
        <f>IF(COUNT(Q1075:EC1075)&gt;0,COUNT(Q1075:EC1075),"")</f>
        <v>2</v>
      </c>
      <c r="D1075" s="94">
        <f>IF(COUNT(S1075:EC1075)&gt;0,COUNT(S1075:EC1075),"")</f>
        <v>2</v>
      </c>
      <c r="E1075" s="94">
        <f t="shared" si="66"/>
        <v>2</v>
      </c>
      <c r="F1075" s="94">
        <f t="shared" si="67"/>
        <v>2</v>
      </c>
      <c r="G1075" s="94">
        <f t="shared" si="68"/>
        <v>11</v>
      </c>
      <c r="H1075" s="94">
        <f>IF(AND(M1075&gt;0,M1075&lt;=STATS!$C$22),1,"")</f>
        <v>1</v>
      </c>
      <c r="J1075" s="51">
        <v>1074</v>
      </c>
      <c r="M1075" s="15">
        <v>11</v>
      </c>
      <c r="N1075" s="15" t="s">
        <v>259</v>
      </c>
      <c r="Q1075" s="22"/>
      <c r="R1075" s="22"/>
      <c r="S1075" s="54"/>
      <c r="AE1075" s="15">
        <v>1</v>
      </c>
      <c r="BA1075" s="15">
        <v>1</v>
      </c>
    </row>
    <row r="1076" spans="2:104" ht="12.75">
      <c r="B1076" s="94">
        <f t="shared" si="65"/>
        <v>1</v>
      </c>
      <c r="C1076" s="94">
        <f>IF(COUNT(Q1076:EC1076)&gt;0,COUNT(Q1076:EC1076),"")</f>
        <v>1</v>
      </c>
      <c r="D1076" s="94">
        <f>IF(COUNT(S1076:EC1076)&gt;0,COUNT(S1076:EC1076),"")</f>
        <v>1</v>
      </c>
      <c r="E1076" s="94">
        <f t="shared" si="66"/>
        <v>1</v>
      </c>
      <c r="F1076" s="94">
        <f t="shared" si="67"/>
        <v>1</v>
      </c>
      <c r="G1076" s="94">
        <f t="shared" si="68"/>
        <v>1</v>
      </c>
      <c r="H1076" s="94">
        <f>IF(AND(M1076&gt;0,M1076&lt;=STATS!$C$22),1,"")</f>
        <v>1</v>
      </c>
      <c r="J1076" s="51">
        <v>1075</v>
      </c>
      <c r="M1076" s="15">
        <v>1</v>
      </c>
      <c r="N1076" s="15" t="s">
        <v>257</v>
      </c>
      <c r="Q1076" s="22"/>
      <c r="R1076" s="22"/>
      <c r="S1076" s="54"/>
      <c r="CZ1076" s="15">
        <v>1</v>
      </c>
    </row>
    <row r="1077" spans="2:118" ht="12.75">
      <c r="B1077" s="94">
        <f t="shared" si="65"/>
        <v>2</v>
      </c>
      <c r="C1077" s="94">
        <f>IF(COUNT(Q1077:EC1077)&gt;0,COUNT(Q1077:EC1077),"")</f>
        <v>2</v>
      </c>
      <c r="D1077" s="94">
        <f>IF(COUNT(S1077:EC1077)&gt;0,COUNT(S1077:EC1077),"")</f>
        <v>2</v>
      </c>
      <c r="E1077" s="94">
        <f t="shared" si="66"/>
        <v>2</v>
      </c>
      <c r="F1077" s="94">
        <f t="shared" si="67"/>
        <v>2</v>
      </c>
      <c r="G1077" s="94">
        <f t="shared" si="68"/>
        <v>6</v>
      </c>
      <c r="H1077" s="94">
        <f>IF(AND(M1077&gt;0,M1077&lt;=STATS!$C$22),1,"")</f>
        <v>1</v>
      </c>
      <c r="J1077" s="51">
        <v>1076</v>
      </c>
      <c r="M1077" s="15">
        <v>6</v>
      </c>
      <c r="N1077" s="15" t="s">
        <v>258</v>
      </c>
      <c r="Q1077" s="22"/>
      <c r="R1077" s="22"/>
      <c r="S1077" s="54"/>
      <c r="CD1077" s="15">
        <v>1</v>
      </c>
      <c r="DN1077" s="15">
        <v>1</v>
      </c>
    </row>
    <row r="1078" spans="2:118" ht="12.75">
      <c r="B1078" s="94">
        <f t="shared" si="65"/>
        <v>2</v>
      </c>
      <c r="C1078" s="94">
        <f>IF(COUNT(Q1078:EC1078)&gt;0,COUNT(Q1078:EC1078),"")</f>
        <v>2</v>
      </c>
      <c r="D1078" s="94">
        <f>IF(COUNT(S1078:EC1078)&gt;0,COUNT(S1078:EC1078),"")</f>
        <v>2</v>
      </c>
      <c r="E1078" s="94">
        <f t="shared" si="66"/>
        <v>2</v>
      </c>
      <c r="F1078" s="94">
        <f t="shared" si="67"/>
        <v>2</v>
      </c>
      <c r="G1078" s="94">
        <f t="shared" si="68"/>
        <v>6</v>
      </c>
      <c r="H1078" s="94">
        <f>IF(AND(M1078&gt;0,M1078&lt;=STATS!$C$22),1,"")</f>
        <v>1</v>
      </c>
      <c r="J1078" s="51">
        <v>1077</v>
      </c>
      <c r="M1078" s="15">
        <v>6</v>
      </c>
      <c r="N1078" s="15" t="s">
        <v>258</v>
      </c>
      <c r="Q1078" s="22"/>
      <c r="R1078" s="22"/>
      <c r="S1078" s="54"/>
      <c r="CD1078" s="15">
        <v>1</v>
      </c>
      <c r="DN1078" s="15">
        <v>1</v>
      </c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  <v>0</v>
      </c>
      <c r="F1079" s="94">
        <f t="shared" si="67"/>
        <v>0</v>
      </c>
      <c r="G1079" s="94">
        <f t="shared" si="68"/>
      </c>
      <c r="H1079" s="94">
        <f>IF(AND(M1079&gt;0,M1079&lt;=STATS!$C$22),1,"")</f>
        <v>1</v>
      </c>
      <c r="J1079" s="51">
        <v>1078</v>
      </c>
      <c r="M1079" s="15">
        <v>14</v>
      </c>
      <c r="N1079" s="15" t="s">
        <v>257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  <v>0</v>
      </c>
      <c r="F1080" s="94">
        <f t="shared" si="67"/>
        <v>0</v>
      </c>
      <c r="G1080" s="94">
        <f t="shared" si="68"/>
      </c>
      <c r="H1080" s="94">
        <f>IF(AND(M1080&gt;0,M1080&lt;=STATS!$C$22),1,"")</f>
        <v>1</v>
      </c>
      <c r="J1080" s="51">
        <v>1079</v>
      </c>
      <c r="M1080" s="15">
        <v>19</v>
      </c>
      <c r="N1080" s="15" t="s">
        <v>258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M1081" s="15">
        <v>28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  <v>0</v>
      </c>
      <c r="F1082" s="94">
        <f t="shared" si="67"/>
        <v>0</v>
      </c>
      <c r="G1082" s="94">
        <f t="shared" si="68"/>
      </c>
      <c r="H1082" s="94">
        <f>IF(AND(M1082&gt;0,M1082&lt;=STATS!$C$22),1,"")</f>
        <v>1</v>
      </c>
      <c r="J1082" s="51">
        <v>1081</v>
      </c>
      <c r="M1082" s="15">
        <v>21</v>
      </c>
      <c r="N1082" s="15" t="s">
        <v>258</v>
      </c>
      <c r="Q1082" s="22"/>
      <c r="R1082" s="22"/>
      <c r="S1082" s="54"/>
    </row>
    <row r="1083" spans="2:118" ht="12.75">
      <c r="B1083" s="94">
        <f t="shared" si="65"/>
        <v>2</v>
      </c>
      <c r="C1083" s="94">
        <f>IF(COUNT(Q1083:EC1083)&gt;0,COUNT(Q1083:EC1083),"")</f>
        <v>2</v>
      </c>
      <c r="D1083" s="94">
        <f>IF(COUNT(S1083:EC1083)&gt;0,COUNT(S1083:EC1083),"")</f>
        <v>2</v>
      </c>
      <c r="E1083" s="94">
        <f t="shared" si="66"/>
        <v>2</v>
      </c>
      <c r="F1083" s="94">
        <f t="shared" si="67"/>
        <v>2</v>
      </c>
      <c r="G1083" s="94">
        <f t="shared" si="68"/>
        <v>6</v>
      </c>
      <c r="H1083" s="94">
        <f>IF(AND(M1083&gt;0,M1083&lt;=STATS!$C$22),1,"")</f>
        <v>1</v>
      </c>
      <c r="J1083" s="51">
        <v>1082</v>
      </c>
      <c r="M1083" s="15">
        <v>6</v>
      </c>
      <c r="N1083" s="15" t="s">
        <v>258</v>
      </c>
      <c r="Q1083" s="22"/>
      <c r="R1083" s="22"/>
      <c r="S1083" s="54"/>
      <c r="AE1083" s="15">
        <v>1</v>
      </c>
      <c r="DN1083" s="15">
        <v>1</v>
      </c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  <v>0</v>
      </c>
      <c r="F1084" s="94">
        <f t="shared" si="67"/>
        <v>0</v>
      </c>
      <c r="G1084" s="94">
        <f t="shared" si="68"/>
      </c>
      <c r="H1084" s="94">
        <f>IF(AND(M1084&gt;0,M1084&lt;=STATS!$C$22),1,"")</f>
        <v>1</v>
      </c>
      <c r="J1084" s="51">
        <v>1083</v>
      </c>
      <c r="M1084" s="15">
        <v>16</v>
      </c>
      <c r="N1084" s="15" t="s">
        <v>257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M1085" s="15">
        <v>25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M1086" s="15">
        <v>31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M1087" s="15">
        <v>39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M1088" s="15">
        <v>49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M1089" s="15">
        <v>55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M1090" s="15">
        <v>56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M1091" s="15">
        <v>52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M1092" s="15">
        <v>59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M1093" s="15">
        <v>60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M1094" s="15">
        <v>61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M1095" s="15">
        <v>63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M1096" s="15">
        <v>58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M1097" s="15">
        <v>50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M1098" s="15">
        <v>42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M1099" s="15">
        <v>34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M1100" s="15">
        <v>31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  <v>0</v>
      </c>
      <c r="F1101" s="94">
        <f t="shared" si="71"/>
        <v>0</v>
      </c>
      <c r="G1101" s="94">
        <f t="shared" si="68"/>
      </c>
      <c r="H1101" s="94">
        <f>IF(AND(M1101&gt;0,M1101&lt;=STATS!$C$22),1,"")</f>
        <v>1</v>
      </c>
      <c r="J1101" s="51">
        <v>1100</v>
      </c>
      <c r="M1101" s="15">
        <v>11</v>
      </c>
      <c r="N1101" s="15" t="s">
        <v>257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  <v>0</v>
      </c>
      <c r="F1102" s="94">
        <f t="shared" si="71"/>
        <v>0</v>
      </c>
      <c r="G1102" s="94">
        <f t="shared" si="68"/>
      </c>
      <c r="H1102" s="94">
        <f>IF(AND(M1102&gt;0,M1102&lt;=STATS!$C$22),1,"")</f>
        <v>1</v>
      </c>
      <c r="J1102" s="51">
        <v>1101</v>
      </c>
      <c r="M1102" s="15">
        <v>8</v>
      </c>
      <c r="N1102" s="15" t="s">
        <v>259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  <v>0</v>
      </c>
      <c r="F1103" s="94">
        <f t="shared" si="71"/>
        <v>0</v>
      </c>
      <c r="G1103" s="94">
        <f t="shared" si="68"/>
      </c>
      <c r="H1103" s="94">
        <f>IF(AND(M1103&gt;0,M1103&lt;=STATS!$C$22),1,"")</f>
        <v>1</v>
      </c>
      <c r="J1103" s="51">
        <v>1102</v>
      </c>
      <c r="M1103" s="15">
        <v>11</v>
      </c>
      <c r="N1103" s="15" t="s">
        <v>259</v>
      </c>
      <c r="Q1103" s="22"/>
      <c r="R1103" s="22"/>
      <c r="S1103" s="54"/>
    </row>
    <row r="1104" spans="2:83" ht="12.75">
      <c r="B1104" s="94">
        <f t="shared" si="69"/>
        <v>1</v>
      </c>
      <c r="C1104" s="94">
        <f>IF(COUNT(Q1104:EC1104)&gt;0,COUNT(Q1104:EC1104),"")</f>
        <v>1</v>
      </c>
      <c r="D1104" s="94">
        <f>IF(COUNT(S1104:EC1104)&gt;0,COUNT(S1104:EC1104),"")</f>
        <v>1</v>
      </c>
      <c r="E1104" s="94">
        <f t="shared" si="70"/>
        <v>1</v>
      </c>
      <c r="F1104" s="94">
        <f t="shared" si="71"/>
        <v>1</v>
      </c>
      <c r="G1104" s="94">
        <f t="shared" si="68"/>
        <v>11</v>
      </c>
      <c r="H1104" s="94">
        <f>IF(AND(M1104&gt;0,M1104&lt;=STATS!$C$22),1,"")</f>
        <v>1</v>
      </c>
      <c r="J1104" s="51">
        <v>1103</v>
      </c>
      <c r="M1104" s="15">
        <v>11</v>
      </c>
      <c r="N1104" s="15" t="s">
        <v>259</v>
      </c>
      <c r="Q1104" s="22"/>
      <c r="R1104" s="22"/>
      <c r="S1104" s="54"/>
      <c r="CE1104" s="15">
        <v>1</v>
      </c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  <v>0</v>
      </c>
      <c r="F1105" s="94">
        <f t="shared" si="71"/>
        <v>0</v>
      </c>
      <c r="G1105" s="94">
        <f t="shared" si="68"/>
      </c>
      <c r="H1105" s="94">
        <f>IF(AND(M1105&gt;0,M1105&lt;=STATS!$C$22),1,"")</f>
        <v>1</v>
      </c>
      <c r="J1105" s="51">
        <v>1104</v>
      </c>
      <c r="M1105" s="15">
        <v>8</v>
      </c>
      <c r="N1105" s="15" t="s">
        <v>259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M1106" s="15">
        <v>30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M1107" s="15">
        <v>40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M1108" s="15">
        <v>48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M1109" s="15">
        <v>47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M1110" s="15">
        <v>44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M1111" s="15">
        <v>50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M1112" s="15">
        <v>47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M1113" s="15">
        <v>50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M1114" s="15">
        <v>55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M1115" s="15">
        <v>55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M1116" s="15">
        <v>46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M1117" s="15">
        <v>36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M1118" s="15">
        <v>30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  <v>0</v>
      </c>
      <c r="F1119" s="94">
        <f t="shared" si="71"/>
        <v>0</v>
      </c>
      <c r="G1119" s="94">
        <f t="shared" si="72"/>
      </c>
      <c r="H1119" s="94">
        <f>IF(AND(M1119&gt;0,M1119&lt;=STATS!$C$22),1,"")</f>
        <v>1</v>
      </c>
      <c r="J1119" s="51">
        <v>1118</v>
      </c>
      <c r="M1119" s="15">
        <v>14</v>
      </c>
      <c r="N1119" s="15" t="s">
        <v>258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  <v>0</v>
      </c>
      <c r="F1120" s="94">
        <f t="shared" si="71"/>
        <v>0</v>
      </c>
      <c r="G1120" s="94">
        <f t="shared" si="72"/>
      </c>
      <c r="H1120" s="94">
        <f>IF(AND(M1120&gt;0,M1120&lt;=STATS!$C$22),1,"")</f>
        <v>1</v>
      </c>
      <c r="J1120" s="51">
        <v>1119</v>
      </c>
      <c r="M1120" s="15">
        <v>7</v>
      </c>
      <c r="N1120" s="15" t="s">
        <v>259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  <v>0</v>
      </c>
      <c r="F1121" s="94">
        <f t="shared" si="71"/>
        <v>0</v>
      </c>
      <c r="G1121" s="94">
        <f t="shared" si="72"/>
      </c>
      <c r="H1121" s="94">
        <f>IF(AND(M1121&gt;0,M1121&lt;=STATS!$C$22),1,"")</f>
        <v>1</v>
      </c>
      <c r="J1121" s="51">
        <v>1120</v>
      </c>
      <c r="M1121" s="15">
        <v>11</v>
      </c>
      <c r="N1121" s="15" t="s">
        <v>259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  <v>0</v>
      </c>
      <c r="F1122" s="94">
        <f t="shared" si="71"/>
        <v>0</v>
      </c>
      <c r="G1122" s="94">
        <f t="shared" si="72"/>
      </c>
      <c r="H1122" s="94">
        <f>IF(AND(M1122&gt;0,M1122&lt;=STATS!$C$22),1,"")</f>
        <v>1</v>
      </c>
      <c r="J1122" s="51">
        <v>1121</v>
      </c>
      <c r="M1122" s="15">
        <v>12</v>
      </c>
      <c r="N1122" s="15" t="s">
        <v>257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  <v>0</v>
      </c>
      <c r="F1123" s="94">
        <f t="shared" si="71"/>
        <v>0</v>
      </c>
      <c r="G1123" s="94">
        <f t="shared" si="72"/>
      </c>
      <c r="H1123" s="94">
        <f>IF(AND(M1123&gt;0,M1123&lt;=STATS!$C$22),1,"")</f>
        <v>1</v>
      </c>
      <c r="J1123" s="51">
        <v>1122</v>
      </c>
      <c r="M1123" s="15">
        <v>11</v>
      </c>
      <c r="N1123" s="15" t="s">
        <v>257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M1124" s="15">
        <v>26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M1125" s="15">
        <v>32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  <v>0</v>
      </c>
      <c r="F1126" s="94">
        <f t="shared" si="71"/>
        <v>0</v>
      </c>
      <c r="G1126" s="94">
        <f t="shared" si="72"/>
      </c>
      <c r="H1126" s="94">
        <f>IF(AND(M1126&gt;0,M1126&lt;=STATS!$C$22),1,"")</f>
        <v>1</v>
      </c>
      <c r="J1126" s="51">
        <v>1125</v>
      </c>
      <c r="M1126" s="15">
        <v>19</v>
      </c>
      <c r="N1126" s="15" t="s">
        <v>258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M1127" s="15">
        <v>45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M1128" s="15">
        <v>46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M1129" s="15">
        <v>38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  <v>0</v>
      </c>
      <c r="F1130" s="94">
        <f t="shared" si="71"/>
        <v>0</v>
      </c>
      <c r="G1130" s="94">
        <f t="shared" si="72"/>
      </c>
      <c r="H1130" s="94">
        <f>IF(AND(M1130&gt;0,M1130&lt;=STATS!$C$22),1,"")</f>
        <v>1</v>
      </c>
      <c r="J1130" s="51">
        <v>1129</v>
      </c>
      <c r="M1130" s="15">
        <v>13</v>
      </c>
      <c r="N1130" s="15" t="s">
        <v>258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P1131" s="15" t="s">
        <v>256</v>
      </c>
      <c r="Q1131" s="22"/>
      <c r="R1131" s="22"/>
      <c r="S1131" s="54"/>
    </row>
    <row r="1132" spans="2:33" ht="12.75">
      <c r="B1132" s="94">
        <f t="shared" si="69"/>
        <v>2</v>
      </c>
      <c r="C1132" s="94">
        <f>IF(COUNT(Q1132:EC1132)&gt;0,COUNT(Q1132:EC1132),"")</f>
        <v>2</v>
      </c>
      <c r="D1132" s="94">
        <f>IF(COUNT(S1132:EC1132)&gt;0,COUNT(S1132:EC1132),"")</f>
        <v>2</v>
      </c>
      <c r="E1132" s="94">
        <f t="shared" si="70"/>
        <v>2</v>
      </c>
      <c r="F1132" s="94">
        <f t="shared" si="71"/>
        <v>2</v>
      </c>
      <c r="G1132" s="94">
        <f t="shared" si="72"/>
        <v>1</v>
      </c>
      <c r="H1132" s="94">
        <f>IF(AND(M1132&gt;0,M1132&lt;=STATS!$C$22),1,"")</f>
        <v>1</v>
      </c>
      <c r="J1132" s="51">
        <v>1131</v>
      </c>
      <c r="M1132" s="15">
        <v>1</v>
      </c>
      <c r="N1132" s="15" t="s">
        <v>257</v>
      </c>
      <c r="Q1132" s="22"/>
      <c r="R1132" s="22"/>
      <c r="S1132" s="54"/>
      <c r="AC1132" s="15">
        <v>1</v>
      </c>
      <c r="AG1132" s="15">
        <v>1</v>
      </c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M1133" s="15">
        <v>29</v>
      </c>
      <c r="Q1133" s="22"/>
      <c r="R1133" s="22"/>
      <c r="S1133" s="54"/>
    </row>
    <row r="1134" spans="2:29" ht="12.75">
      <c r="B1134" s="94">
        <f t="shared" si="69"/>
        <v>1</v>
      </c>
      <c r="C1134" s="94">
        <f>IF(COUNT(Q1134:EC1134)&gt;0,COUNT(Q1134:EC1134),"")</f>
        <v>1</v>
      </c>
      <c r="D1134" s="94">
        <f>IF(COUNT(S1134:EC1134)&gt;0,COUNT(S1134:EC1134),"")</f>
        <v>1</v>
      </c>
      <c r="E1134" s="94">
        <f t="shared" si="70"/>
        <v>1</v>
      </c>
      <c r="F1134" s="94">
        <f t="shared" si="71"/>
        <v>1</v>
      </c>
      <c r="G1134" s="94">
        <f t="shared" si="72"/>
        <v>1</v>
      </c>
      <c r="H1134" s="94">
        <f>IF(AND(M1134&gt;0,M1134&lt;=STATS!$C$22),1,"")</f>
        <v>1</v>
      </c>
      <c r="J1134" s="51">
        <v>1133</v>
      </c>
      <c r="M1134" s="15">
        <v>1</v>
      </c>
      <c r="N1134" s="15" t="s">
        <v>257</v>
      </c>
      <c r="Q1134" s="22"/>
      <c r="R1134" s="22"/>
      <c r="S1134" s="54"/>
      <c r="AC1134" s="15">
        <v>1</v>
      </c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  <v>0</v>
      </c>
      <c r="F1135" s="94">
        <f t="shared" si="71"/>
        <v>0</v>
      </c>
      <c r="G1135" s="94">
        <f t="shared" si="72"/>
      </c>
      <c r="H1135" s="94">
        <f>IF(AND(M1135&gt;0,M1135&lt;=STATS!$C$22),1,"")</f>
        <v>1</v>
      </c>
      <c r="J1135" s="51">
        <v>1134</v>
      </c>
      <c r="M1135" s="15">
        <v>10</v>
      </c>
      <c r="N1135" s="15" t="s">
        <v>258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M1136" s="15">
        <v>37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M1137" s="15">
        <v>26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M1138" s="15">
        <v>24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  <v>0</v>
      </c>
      <c r="F1139" s="94">
        <f t="shared" si="71"/>
        <v>0</v>
      </c>
      <c r="G1139" s="94">
        <f t="shared" si="72"/>
      </c>
      <c r="H1139" s="94">
        <f>IF(AND(M1139&gt;0,M1139&lt;=STATS!$C$22),1,"")</f>
        <v>1</v>
      </c>
      <c r="J1139" s="51">
        <v>1138</v>
      </c>
      <c r="M1139" s="15">
        <v>2</v>
      </c>
      <c r="N1139" s="15" t="s">
        <v>258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M1140" s="15">
        <v>29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M1141" s="15">
        <v>33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M1142" s="15">
        <v>25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M1143" s="15">
        <v>33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M1144" s="15">
        <v>30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M1145" s="15">
        <v>38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M1146" s="15">
        <v>38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P1147" s="15" t="s">
        <v>255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M1148" s="15">
        <v>27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M1149" s="15">
        <v>24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M1150" s="15">
        <v>32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M1151" s="15">
        <v>33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M1152" s="15">
        <v>39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M1153" s="15">
        <v>33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M1154" s="15">
        <v>41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M1155" s="15">
        <v>40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  <v>0</v>
      </c>
      <c r="F1156" s="94">
        <f t="shared" si="75"/>
        <v>0</v>
      </c>
      <c r="G1156" s="94">
        <f t="shared" si="72"/>
      </c>
      <c r="H1156" s="94">
        <f>IF(AND(M1156&gt;0,M1156&lt;=STATS!$C$22),1,"")</f>
        <v>1</v>
      </c>
      <c r="J1156" s="51">
        <v>1155</v>
      </c>
      <c r="M1156" s="15">
        <v>1</v>
      </c>
      <c r="N1156" s="15" t="s">
        <v>257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  <v>0</v>
      </c>
      <c r="F1157" s="94">
        <f t="shared" si="75"/>
        <v>0</v>
      </c>
      <c r="G1157" s="94">
        <f t="shared" si="72"/>
      </c>
      <c r="H1157" s="94">
        <f>IF(AND(M1157&gt;0,M1157&lt;=STATS!$C$22),1,"")</f>
        <v>1</v>
      </c>
      <c r="J1157" s="51">
        <v>1156</v>
      </c>
      <c r="M1157" s="15">
        <v>20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M1158" s="15">
        <v>27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M1159" s="15">
        <v>29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M1160" s="15">
        <v>42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M1161" s="15">
        <v>56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M1162" s="15">
        <v>44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M1163" s="15">
        <v>38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M1164" s="15">
        <v>37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  <v>0</v>
      </c>
      <c r="F1165" s="94">
        <f t="shared" si="75"/>
        <v>0</v>
      </c>
      <c r="G1165" s="94">
        <f t="shared" si="72"/>
      </c>
      <c r="H1165" s="94">
        <f>IF(AND(M1165&gt;0,M1165&lt;=STATS!$C$22),1,"")</f>
        <v>1</v>
      </c>
      <c r="J1165" s="51">
        <v>1164</v>
      </c>
      <c r="M1165" s="15">
        <v>7</v>
      </c>
      <c r="N1165" s="15" t="s">
        <v>257</v>
      </c>
      <c r="Q1165" s="22"/>
      <c r="R1165" s="22"/>
      <c r="S1165" s="54"/>
    </row>
    <row r="1166" spans="2:51" ht="12.75">
      <c r="B1166" s="94">
        <f t="shared" si="73"/>
        <v>3</v>
      </c>
      <c r="C1166" s="94">
        <f>IF(COUNT(Q1166:EC1166)&gt;0,COUNT(Q1166:EC1166),"")</f>
        <v>3</v>
      </c>
      <c r="D1166" s="94">
        <f>IF(COUNT(S1166:EC1166)&gt;0,COUNT(S1166:EC1166),"")</f>
        <v>3</v>
      </c>
      <c r="E1166" s="94">
        <f t="shared" si="74"/>
        <v>3</v>
      </c>
      <c r="F1166" s="94">
        <f t="shared" si="75"/>
        <v>3</v>
      </c>
      <c r="G1166" s="94">
        <f t="shared" si="72"/>
        <v>1</v>
      </c>
      <c r="H1166" s="94">
        <f>IF(AND(M1166&gt;0,M1166&lt;=STATS!$C$22),1,"")</f>
        <v>1</v>
      </c>
      <c r="J1166" s="51">
        <v>1165</v>
      </c>
      <c r="M1166" s="15">
        <v>1</v>
      </c>
      <c r="N1166" s="15" t="s">
        <v>257</v>
      </c>
      <c r="Q1166" s="22"/>
      <c r="R1166" s="22"/>
      <c r="S1166" s="54"/>
      <c r="AG1166" s="15">
        <v>1</v>
      </c>
      <c r="AQ1166" s="15">
        <v>1</v>
      </c>
      <c r="AY1166" s="15">
        <v>1</v>
      </c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  <v>0</v>
      </c>
      <c r="F1167" s="94">
        <f t="shared" si="75"/>
        <v>0</v>
      </c>
      <c r="G1167" s="94">
        <f t="shared" si="72"/>
      </c>
      <c r="H1167" s="94">
        <f>IF(AND(M1167&gt;0,M1167&lt;=STATS!$C$22),1,"")</f>
        <v>1</v>
      </c>
      <c r="J1167" s="51">
        <v>1166</v>
      </c>
      <c r="M1167" s="15">
        <v>19</v>
      </c>
      <c r="N1167" s="15" t="s">
        <v>258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M1168" s="15">
        <v>37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M1169" s="15">
        <v>48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M1170" s="15">
        <v>44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M1171" s="15">
        <v>39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M1172" s="15">
        <v>36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M1173" s="15">
        <v>30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  <v>0</v>
      </c>
      <c r="F1174" s="94">
        <f t="shared" si="75"/>
        <v>0</v>
      </c>
      <c r="G1174" s="94">
        <f t="shared" si="72"/>
      </c>
      <c r="H1174" s="94">
        <f>IF(AND(M1174&gt;0,M1174&lt;=STATS!$C$22),1,"")</f>
        <v>1</v>
      </c>
      <c r="J1174" s="51">
        <v>1173</v>
      </c>
      <c r="M1174" s="15">
        <v>8</v>
      </c>
      <c r="N1174" s="15" t="s">
        <v>257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P1175" s="15" t="s">
        <v>256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  <v>0</v>
      </c>
      <c r="F1176" s="94">
        <f t="shared" si="75"/>
        <v>0</v>
      </c>
      <c r="G1176" s="94">
        <f t="shared" si="72"/>
      </c>
      <c r="H1176" s="94">
        <f>IF(AND(M1176&gt;0,M1176&lt;=STATS!$C$22),1,"")</f>
        <v>1</v>
      </c>
      <c r="J1176" s="51">
        <v>1175</v>
      </c>
      <c r="M1176" s="15">
        <v>20</v>
      </c>
      <c r="N1176" s="15" t="s">
        <v>258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M1177" s="15">
        <v>35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M1178" s="15">
        <v>38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M1179" s="15">
        <v>34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M1180" s="15">
        <v>36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M1181" s="15">
        <v>31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  <v>0</v>
      </c>
      <c r="F1182" s="94">
        <f t="shared" si="75"/>
        <v>0</v>
      </c>
      <c r="G1182" s="94">
        <f t="shared" si="76"/>
      </c>
      <c r="H1182" s="94">
        <f>IF(AND(M1182&gt;0,M1182&lt;=STATS!$C$22),1,"")</f>
        <v>1</v>
      </c>
      <c r="J1182" s="51">
        <v>1181</v>
      </c>
      <c r="M1182" s="15">
        <v>21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  <v>0</v>
      </c>
      <c r="F1183" s="94">
        <f t="shared" si="75"/>
        <v>0</v>
      </c>
      <c r="G1183" s="94">
        <f t="shared" si="76"/>
      </c>
      <c r="H1183" s="94">
        <f>IF(AND(M1183&gt;0,M1183&lt;=STATS!$C$22),1,"")</f>
        <v>1</v>
      </c>
      <c r="J1183" s="51">
        <v>1182</v>
      </c>
      <c r="M1183" s="15">
        <v>9</v>
      </c>
      <c r="N1183" s="15" t="s">
        <v>258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P1184" s="15" t="s">
        <v>256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P1185" s="15" t="s">
        <v>255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M1186" s="15">
        <v>32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M1187" s="15">
        <v>34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M1188" s="15">
        <v>38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M1189" s="15">
        <v>33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M1190" s="15">
        <v>24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  <v>0</v>
      </c>
      <c r="F1191" s="94">
        <f t="shared" si="75"/>
        <v>0</v>
      </c>
      <c r="G1191" s="94">
        <f t="shared" si="76"/>
      </c>
      <c r="H1191" s="94">
        <f>IF(AND(M1191&gt;0,M1191&lt;=STATS!$C$22),1,"")</f>
        <v>1</v>
      </c>
      <c r="J1191" s="51">
        <v>1190</v>
      </c>
      <c r="M1191" s="15">
        <v>14</v>
      </c>
      <c r="N1191" s="15" t="s">
        <v>258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  <v>0</v>
      </c>
      <c r="F1192" s="94">
        <f t="shared" si="75"/>
        <v>0</v>
      </c>
      <c r="G1192" s="94">
        <f t="shared" si="76"/>
      </c>
      <c r="H1192" s="94">
        <f>IF(AND(M1192&gt;0,M1192&lt;=STATS!$C$22),1,"")</f>
        <v>1</v>
      </c>
      <c r="J1192" s="51">
        <v>1191</v>
      </c>
      <c r="M1192" s="15">
        <v>15</v>
      </c>
      <c r="N1192" s="15" t="s">
        <v>258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P1193" s="15" t="s">
        <v>255</v>
      </c>
      <c r="Q1193" s="22"/>
      <c r="R1193" s="22"/>
      <c r="S1193" s="54"/>
    </row>
    <row r="1194" spans="2:118" ht="12.75">
      <c r="B1194" s="94">
        <f t="shared" si="73"/>
        <v>1</v>
      </c>
      <c r="C1194" s="94">
        <f>IF(COUNT(Q1194:EC1194)&gt;0,COUNT(Q1194:EC1194),"")</f>
        <v>1</v>
      </c>
      <c r="D1194" s="94">
        <f>IF(COUNT(S1194:EC1194)&gt;0,COUNT(S1194:EC1194),"")</f>
        <v>1</v>
      </c>
      <c r="E1194" s="94">
        <f t="shared" si="74"/>
        <v>1</v>
      </c>
      <c r="F1194" s="94">
        <f t="shared" si="75"/>
        <v>1</v>
      </c>
      <c r="G1194" s="94">
        <f t="shared" si="76"/>
        <v>1</v>
      </c>
      <c r="H1194" s="94">
        <f>IF(AND(M1194&gt;0,M1194&lt;=STATS!$C$22),1,"")</f>
        <v>1</v>
      </c>
      <c r="J1194" s="51">
        <v>1193</v>
      </c>
      <c r="M1194" s="15">
        <v>1</v>
      </c>
      <c r="N1194" s="15" t="s">
        <v>257</v>
      </c>
      <c r="Q1194" s="22"/>
      <c r="R1194" s="22"/>
      <c r="S1194" s="54"/>
      <c r="DN1194" s="15">
        <v>1</v>
      </c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  <v>0</v>
      </c>
      <c r="F1195" s="94">
        <f t="shared" si="75"/>
        <v>0</v>
      </c>
      <c r="G1195" s="94">
        <f t="shared" si="76"/>
      </c>
      <c r="H1195" s="94">
        <f>IF(AND(M1195&gt;0,M1195&lt;=STATS!$C$22),1,"")</f>
        <v>1</v>
      </c>
      <c r="J1195" s="51">
        <v>1194</v>
      </c>
      <c r="M1195" s="15">
        <v>20</v>
      </c>
      <c r="N1195" s="15" t="s">
        <v>258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M1196" s="15">
        <v>24</v>
      </c>
      <c r="N1196" s="15" t="s">
        <v>258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  <v>0</v>
      </c>
      <c r="F1197" s="94">
        <f t="shared" si="75"/>
        <v>0</v>
      </c>
      <c r="G1197" s="94">
        <f t="shared" si="76"/>
      </c>
      <c r="H1197" s="94">
        <f>IF(AND(M1197&gt;0,M1197&lt;=STATS!$C$22),1,"")</f>
        <v>1</v>
      </c>
      <c r="J1197" s="51">
        <v>1196</v>
      </c>
      <c r="M1197" s="15">
        <v>12</v>
      </c>
      <c r="N1197" s="15" t="s">
        <v>258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  <v>0</v>
      </c>
      <c r="F1198" s="94">
        <f t="shared" si="75"/>
        <v>0</v>
      </c>
      <c r="G1198" s="94">
        <f t="shared" si="76"/>
      </c>
      <c r="H1198" s="94">
        <f>IF(AND(M1198&gt;0,M1198&lt;=STATS!$C$22),1,"")</f>
        <v>1</v>
      </c>
      <c r="J1198" s="51">
        <v>1197</v>
      </c>
      <c r="M1198" s="15">
        <v>9</v>
      </c>
      <c r="N1198" s="15" t="s">
        <v>257</v>
      </c>
      <c r="Q1198" s="22"/>
      <c r="R1198" s="22"/>
      <c r="S1198" s="54"/>
    </row>
    <row r="1199" spans="2:118" ht="12.75">
      <c r="B1199" s="94">
        <f t="shared" si="73"/>
        <v>2</v>
      </c>
      <c r="C1199" s="94">
        <f>IF(COUNT(Q1199:EC1199)&gt;0,COUNT(Q1199:EC1199),"")</f>
        <v>2</v>
      </c>
      <c r="D1199" s="94">
        <f>IF(COUNT(S1199:EC1199)&gt;0,COUNT(S1199:EC1199),"")</f>
        <v>2</v>
      </c>
      <c r="E1199" s="94">
        <f t="shared" si="74"/>
        <v>2</v>
      </c>
      <c r="F1199" s="94">
        <f t="shared" si="75"/>
        <v>2</v>
      </c>
      <c r="G1199" s="94">
        <f t="shared" si="76"/>
        <v>5</v>
      </c>
      <c r="H1199" s="94">
        <f>IF(AND(M1199&gt;0,M1199&lt;=STATS!$C$22),1,"")</f>
        <v>1</v>
      </c>
      <c r="J1199" s="51">
        <v>1198</v>
      </c>
      <c r="M1199" s="15">
        <v>5</v>
      </c>
      <c r="N1199" s="15" t="s">
        <v>259</v>
      </c>
      <c r="Q1199" s="22"/>
      <c r="R1199" s="22"/>
      <c r="S1199" s="54"/>
      <c r="CD1199" s="15">
        <v>2</v>
      </c>
      <c r="DN1199" s="15">
        <v>1</v>
      </c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  <v>0</v>
      </c>
      <c r="F1200" s="94">
        <f t="shared" si="75"/>
        <v>0</v>
      </c>
      <c r="G1200" s="94">
        <f t="shared" si="76"/>
      </c>
      <c r="H1200" s="94">
        <f>IF(AND(M1200&gt;0,M1200&lt;=STATS!$C$22),1,"")</f>
        <v>1</v>
      </c>
      <c r="J1200" s="51">
        <v>1199</v>
      </c>
      <c r="M1200" s="15">
        <v>7</v>
      </c>
      <c r="N1200" s="15" t="s">
        <v>258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  <v>0</v>
      </c>
      <c r="F1201" s="94">
        <f t="shared" si="75"/>
        <v>0</v>
      </c>
      <c r="G1201" s="94">
        <f t="shared" si="76"/>
      </c>
      <c r="H1201" s="94">
        <f>IF(AND(M1201&gt;0,M1201&lt;=STATS!$C$22),1,"")</f>
        <v>1</v>
      </c>
      <c r="J1201" s="51">
        <v>1200</v>
      </c>
      <c r="M1201" s="15">
        <v>14</v>
      </c>
      <c r="N1201" s="15" t="s">
        <v>258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P1202" s="15" t="s">
        <v>255</v>
      </c>
      <c r="Q1202" s="22"/>
      <c r="R1202" s="22"/>
      <c r="S1202" s="54"/>
    </row>
    <row r="1203" spans="2:118" ht="12.75">
      <c r="B1203" s="94">
        <f t="shared" si="73"/>
        <v>3</v>
      </c>
      <c r="C1203" s="94">
        <f>IF(COUNT(Q1203:EC1203)&gt;0,COUNT(Q1203:EC1203),"")</f>
        <v>3</v>
      </c>
      <c r="D1203" s="94">
        <f>IF(COUNT(S1203:EC1203)&gt;0,COUNT(S1203:EC1203),"")</f>
        <v>3</v>
      </c>
      <c r="E1203" s="94">
        <f t="shared" si="74"/>
        <v>3</v>
      </c>
      <c r="F1203" s="94">
        <f t="shared" si="75"/>
        <v>3</v>
      </c>
      <c r="G1203" s="94">
        <f t="shared" si="76"/>
        <v>4</v>
      </c>
      <c r="H1203" s="94">
        <f>IF(AND(M1203&gt;0,M1203&lt;=STATS!$C$22),1,"")</f>
        <v>1</v>
      </c>
      <c r="J1203" s="51">
        <v>1202</v>
      </c>
      <c r="M1203" s="15">
        <v>4</v>
      </c>
      <c r="N1203" s="15" t="s">
        <v>258</v>
      </c>
      <c r="Q1203" s="22"/>
      <c r="R1203" s="22"/>
      <c r="S1203" s="54"/>
      <c r="CD1203" s="15">
        <v>1</v>
      </c>
      <c r="CE1203" s="15">
        <v>1</v>
      </c>
      <c r="DN1203" s="15">
        <v>1</v>
      </c>
    </row>
    <row r="1204" spans="2:118" ht="12.75">
      <c r="B1204" s="94">
        <f t="shared" si="73"/>
        <v>3</v>
      </c>
      <c r="C1204" s="94">
        <f>IF(COUNT(Q1204:EC1204)&gt;0,COUNT(Q1204:EC1204),"")</f>
        <v>3</v>
      </c>
      <c r="D1204" s="94">
        <f>IF(COUNT(S1204:EC1204)&gt;0,COUNT(S1204:EC1204),"")</f>
        <v>3</v>
      </c>
      <c r="E1204" s="94">
        <f t="shared" si="74"/>
        <v>3</v>
      </c>
      <c r="F1204" s="94">
        <f t="shared" si="75"/>
        <v>3</v>
      </c>
      <c r="G1204" s="94">
        <f t="shared" si="76"/>
        <v>3</v>
      </c>
      <c r="H1204" s="94">
        <f>IF(AND(M1204&gt;0,M1204&lt;=STATS!$C$22),1,"")</f>
        <v>1</v>
      </c>
      <c r="J1204" s="51">
        <v>1203</v>
      </c>
      <c r="M1204" s="15">
        <v>3</v>
      </c>
      <c r="N1204" s="15" t="s">
        <v>258</v>
      </c>
      <c r="Q1204" s="22"/>
      <c r="R1204" s="22"/>
      <c r="S1204" s="54"/>
      <c r="CD1204" s="15">
        <v>1</v>
      </c>
      <c r="CE1204" s="15">
        <v>1</v>
      </c>
      <c r="DN1204" s="15">
        <v>1</v>
      </c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P1205" s="15" t="s">
        <v>255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scale="42" r:id="rId3"/>
  <colBreaks count="2" manualBreakCount="2">
    <brk id="46" max="1204" man="1"/>
    <brk id="84" max="120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30</v>
      </c>
    </row>
    <row r="2" ht="12.75">
      <c r="A2" s="93" t="s">
        <v>212</v>
      </c>
    </row>
    <row r="3" ht="12.75">
      <c r="A3" s="93" t="s">
        <v>157</v>
      </c>
    </row>
    <row r="4" ht="12.75">
      <c r="A4" s="93" t="s">
        <v>162</v>
      </c>
    </row>
    <row r="5" ht="12.75">
      <c r="A5" s="96" t="s">
        <v>213</v>
      </c>
    </row>
    <row r="6" ht="12.75">
      <c r="A6" s="96" t="s">
        <v>244</v>
      </c>
    </row>
    <row r="7" ht="12.75">
      <c r="A7" s="96" t="s">
        <v>247</v>
      </c>
    </row>
    <row r="9" spans="1:2" ht="12.75">
      <c r="A9" s="1" t="s">
        <v>245</v>
      </c>
      <c r="B9" s="1" t="s">
        <v>246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G1" sqref="CG1:CL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7" width="6.7109375" style="0" customWidth="1"/>
    <col min="8" max="15" width="6.7109375" style="0" hidden="1" customWidth="1"/>
    <col min="16" max="16" width="6.7109375" style="0" customWidth="1"/>
    <col min="17" max="17" width="6.7109375" style="0" hidden="1" customWidth="1"/>
    <col min="18" max="18" width="6.7109375" style="0" customWidth="1"/>
    <col min="19" max="19" width="6.7109375" style="0" hidden="1" customWidth="1"/>
    <col min="20" max="21" width="6.7109375" style="0" customWidth="1"/>
    <col min="22" max="25" width="6.7109375" style="0" hidden="1" customWidth="1"/>
    <col min="26" max="26" width="6.7109375" style="0" customWidth="1"/>
    <col min="27" max="29" width="6.7109375" style="0" hidden="1" customWidth="1"/>
    <col min="30" max="30" width="6.7109375" style="0" customWidth="1"/>
    <col min="31" max="31" width="6.7109375" style="0" hidden="1" customWidth="1"/>
    <col min="32" max="34" width="6.7109375" style="0" customWidth="1"/>
    <col min="35" max="37" width="6.7109375" style="0" hidden="1" customWidth="1"/>
    <col min="38" max="38" width="6.7109375" style="0" customWidth="1"/>
    <col min="39" max="39" width="6.7109375" style="0" hidden="1" customWidth="1"/>
    <col min="40" max="40" width="6.7109375" style="0" customWidth="1"/>
    <col min="41" max="42" width="6.7109375" style="0" hidden="1" customWidth="1"/>
    <col min="43" max="43" width="6.7109375" style="0" customWidth="1"/>
    <col min="44" max="44" width="6.7109375" style="0" hidden="1" customWidth="1"/>
    <col min="45" max="46" width="6.7109375" style="0" customWidth="1"/>
    <col min="47" max="49" width="6.7109375" style="0" hidden="1" customWidth="1"/>
    <col min="50" max="50" width="6.7109375" style="0" customWidth="1"/>
    <col min="51" max="51" width="6.7109375" style="0" hidden="1" customWidth="1"/>
    <col min="52" max="52" width="6.7109375" style="0" customWidth="1"/>
    <col min="53" max="55" width="6.7109375" style="0" hidden="1" customWidth="1"/>
    <col min="56" max="56" width="6.7109375" style="0" customWidth="1"/>
    <col min="57" max="58" width="6.7109375" style="0" hidden="1" customWidth="1"/>
    <col min="59" max="59" width="6.7109375" style="0" customWidth="1"/>
    <col min="60" max="61" width="6.7109375" style="0" hidden="1" customWidth="1"/>
    <col min="62" max="62" width="6.7109375" style="0" customWidth="1"/>
    <col min="63" max="68" width="6.7109375" style="0" hidden="1" customWidth="1"/>
    <col min="69" max="70" width="6.7109375" style="0" customWidth="1"/>
    <col min="71" max="81" width="6.7109375" style="0" hidden="1" customWidth="1"/>
    <col min="82" max="82" width="6.7109375" style="0" customWidth="1"/>
    <col min="83" max="83" width="6.7109375" style="0" hidden="1" customWidth="1"/>
    <col min="84" max="84" width="6.7109375" style="0" customWidth="1"/>
    <col min="85" max="90" width="6.7109375" style="0" hidden="1" customWidth="1"/>
    <col min="91" max="91" width="6.7109375" style="0" customWidth="1"/>
    <col min="92" max="104" width="6.7109375" style="0" hidden="1" customWidth="1"/>
    <col min="105" max="105" width="6.7109375" style="0" customWidth="1"/>
    <col min="106" max="118" width="6.7109375" style="0" hidden="1" customWidth="1"/>
    <col min="119" max="16384" width="5.7109375" style="0" customWidth="1"/>
  </cols>
  <sheetData>
    <row r="1" spans="1:118" s="3" customFormat="1" ht="138" customHeight="1">
      <c r="A1" s="81"/>
      <c r="B1" s="70" t="s">
        <v>28</v>
      </c>
      <c r="C1" s="69" t="s">
        <v>23</v>
      </c>
      <c r="D1" s="64" t="s">
        <v>70</v>
      </c>
      <c r="E1" s="57" t="s">
        <v>84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UNKOWN 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212</v>
      </c>
      <c r="B2" s="80" t="str">
        <f>IF('ENTRY '!I2="","",'ENTRY '!I2)</f>
        <v>Crab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157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162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214</v>
      </c>
      <c r="B5" s="87" t="str">
        <f>IF('ENTRY '!I5="","",'ENTRY '!I5)</f>
        <v>08/02/2007 - 08/04/2007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153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26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  <v>1.9607843137254901</v>
      </c>
      <c r="G7" s="78">
        <f t="shared" si="0"/>
        <v>0.9803921568627451</v>
      </c>
      <c r="H7" s="78">
        <f t="shared" si="0"/>
      </c>
      <c r="I7" s="78">
        <f t="shared" si="0"/>
      </c>
      <c r="J7" s="78">
        <f t="shared" si="0"/>
      </c>
      <c r="K7" s="78">
        <f t="shared" si="0"/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  <v>14.705882352941178</v>
      </c>
      <c r="Q7" s="78">
        <f t="shared" si="0"/>
      </c>
      <c r="R7" s="78">
        <f t="shared" si="0"/>
        <v>8.823529411764707</v>
      </c>
      <c r="S7" s="78">
        <f t="shared" si="0"/>
      </c>
      <c r="T7" s="78">
        <f t="shared" si="0"/>
        <v>6.862745098039216</v>
      </c>
      <c r="U7" s="78">
        <f t="shared" si="0"/>
        <v>3.9215686274509802</v>
      </c>
      <c r="V7" s="78">
        <f t="shared" si="0"/>
      </c>
      <c r="W7" s="78">
        <f t="shared" si="0"/>
      </c>
      <c r="X7" s="78">
        <f t="shared" si="0"/>
      </c>
      <c r="Y7" s="78">
        <f t="shared" si="0"/>
      </c>
      <c r="Z7" s="78">
        <f t="shared" si="0"/>
        <v>11.76470588235294</v>
      </c>
      <c r="AA7" s="78">
        <f t="shared" si="0"/>
      </c>
      <c r="AB7" s="78">
        <f t="shared" si="0"/>
      </c>
      <c r="AC7" s="78">
        <f t="shared" si="0"/>
      </c>
      <c r="AD7" s="78">
        <f t="shared" si="0"/>
        <v>10.784313725490197</v>
      </c>
      <c r="AE7" s="78">
        <f t="shared" si="0"/>
      </c>
      <c r="AF7" s="78">
        <f t="shared" si="0"/>
        <v>0.9803921568627451</v>
      </c>
      <c r="AG7" s="78">
        <f t="shared" si="0"/>
        <v>1.9607843137254901</v>
      </c>
      <c r="AH7" s="78">
        <f t="shared" si="0"/>
        <v>0.9803921568627451</v>
      </c>
      <c r="AI7" s="78">
        <f t="shared" si="0"/>
      </c>
      <c r="AJ7" s="78">
        <f t="shared" si="0"/>
      </c>
      <c r="AK7" s="78">
        <f t="shared" si="0"/>
      </c>
      <c r="AL7" s="78">
        <f t="shared" si="0"/>
        <v>23.52941176470588</v>
      </c>
      <c r="AM7" s="78">
        <f t="shared" si="0"/>
      </c>
      <c r="AN7" s="78">
        <f t="shared" si="0"/>
        <v>0.9803921568627451</v>
      </c>
      <c r="AO7" s="78">
        <f t="shared" si="0"/>
      </c>
      <c r="AP7" s="78">
        <f t="shared" si="0"/>
      </c>
      <c r="AQ7" s="78">
        <f t="shared" si="0"/>
        <v>0.9803921568627451</v>
      </c>
      <c r="AR7" s="78">
        <f t="shared" si="0"/>
      </c>
      <c r="AS7" s="78">
        <f t="shared" si="0"/>
        <v>0.9803921568627451</v>
      </c>
      <c r="AT7" s="78">
        <f t="shared" si="0"/>
        <v>5.88235294117647</v>
      </c>
      <c r="AU7" s="78">
        <f t="shared" si="0"/>
      </c>
      <c r="AV7" s="78">
        <f t="shared" si="0"/>
      </c>
      <c r="AW7" s="78">
        <f t="shared" si="0"/>
      </c>
      <c r="AX7" s="78">
        <f t="shared" si="0"/>
        <v>1.9607843137254901</v>
      </c>
      <c r="AY7" s="78">
        <f t="shared" si="0"/>
      </c>
      <c r="AZ7" s="78">
        <f t="shared" si="0"/>
        <v>14.705882352941178</v>
      </c>
      <c r="BA7" s="78">
        <f t="shared" si="0"/>
      </c>
      <c r="BB7" s="78">
        <f t="shared" si="0"/>
      </c>
      <c r="BC7" s="78">
        <f t="shared" si="0"/>
      </c>
      <c r="BD7" s="78">
        <f t="shared" si="0"/>
        <v>0.9803921568627451</v>
      </c>
      <c r="BE7" s="78">
        <f t="shared" si="0"/>
      </c>
      <c r="BF7" s="78">
        <f t="shared" si="0"/>
      </c>
      <c r="BG7" s="78">
        <f t="shared" si="0"/>
        <v>1.9607843137254901</v>
      </c>
      <c r="BH7" s="78">
        <f t="shared" si="0"/>
      </c>
      <c r="BI7" s="78">
        <f t="shared" si="0"/>
      </c>
      <c r="BJ7" s="78">
        <f t="shared" si="0"/>
        <v>0.9803921568627451</v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</c>
      <c r="BQ7" s="78">
        <f aca="true" t="shared" si="1" ref="BQ7:DN7">IF(BQ11="","",(BQ11/$C$18)*100)</f>
        <v>14.705882352941178</v>
      </c>
      <c r="BR7" s="78">
        <f t="shared" si="1"/>
        <v>11.76470588235294</v>
      </c>
      <c r="BS7" s="78">
        <f t="shared" si="1"/>
      </c>
      <c r="BT7" s="78">
        <f t="shared" si="1"/>
      </c>
      <c r="BU7" s="78">
        <f t="shared" si="1"/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  <v>1.9607843137254901</v>
      </c>
      <c r="CE7" s="78">
        <f t="shared" si="1"/>
      </c>
      <c r="CF7" s="78">
        <f t="shared" si="1"/>
        <v>1.9607843137254901</v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  <v>1.9607843137254901</v>
      </c>
      <c r="CN7" s="78">
        <f t="shared" si="1"/>
      </c>
      <c r="CO7" s="78">
        <f t="shared" si="1"/>
      </c>
      <c r="CP7" s="78">
        <f t="shared" si="1"/>
      </c>
      <c r="CQ7" s="78">
        <f t="shared" si="1"/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38.23529411764706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36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  <v>0.3021148036253776</v>
      </c>
      <c r="G8" s="78">
        <f t="shared" si="2"/>
        <v>0.1510574018126888</v>
      </c>
      <c r="H8" s="78">
        <f t="shared" si="2"/>
      </c>
      <c r="I8" s="78">
        <f t="shared" si="2"/>
      </c>
      <c r="J8" s="78">
        <f t="shared" si="2"/>
      </c>
      <c r="K8" s="78">
        <f t="shared" si="2"/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  <v>2.2658610271903323</v>
      </c>
      <c r="Q8" s="78">
        <f t="shared" si="2"/>
      </c>
      <c r="R8" s="78">
        <f t="shared" si="2"/>
        <v>1.3595166163141994</v>
      </c>
      <c r="S8" s="78">
        <f t="shared" si="2"/>
      </c>
      <c r="T8" s="78">
        <f t="shared" si="2"/>
        <v>1.0574018126888218</v>
      </c>
      <c r="U8" s="78">
        <f t="shared" si="2"/>
        <v>0.6042296072507553</v>
      </c>
      <c r="V8" s="78">
        <f t="shared" si="2"/>
      </c>
      <c r="W8" s="78">
        <f t="shared" si="2"/>
      </c>
      <c r="X8" s="78">
        <f t="shared" si="2"/>
      </c>
      <c r="Y8" s="78">
        <f t="shared" si="2"/>
      </c>
      <c r="Z8" s="78">
        <f t="shared" si="2"/>
        <v>1.812688821752266</v>
      </c>
      <c r="AA8" s="78">
        <f t="shared" si="2"/>
      </c>
      <c r="AB8" s="78">
        <f t="shared" si="2"/>
      </c>
      <c r="AC8" s="78">
        <f t="shared" si="2"/>
      </c>
      <c r="AD8" s="78">
        <f t="shared" si="2"/>
        <v>1.6616314199395772</v>
      </c>
      <c r="AE8" s="78">
        <f t="shared" si="2"/>
      </c>
      <c r="AF8" s="78">
        <f t="shared" si="2"/>
        <v>0.1510574018126888</v>
      </c>
      <c r="AG8" s="78">
        <f t="shared" si="2"/>
        <v>0.3021148036253776</v>
      </c>
      <c r="AH8" s="78">
        <f t="shared" si="2"/>
        <v>0.1510574018126888</v>
      </c>
      <c r="AI8" s="78">
        <f t="shared" si="2"/>
      </c>
      <c r="AJ8" s="78">
        <f t="shared" si="2"/>
      </c>
      <c r="AK8" s="78">
        <f t="shared" si="2"/>
      </c>
      <c r="AL8" s="78">
        <f t="shared" si="2"/>
        <v>3.625377643504532</v>
      </c>
      <c r="AM8" s="78">
        <f t="shared" si="2"/>
      </c>
      <c r="AN8" s="78">
        <f t="shared" si="2"/>
        <v>0.1510574018126888</v>
      </c>
      <c r="AO8" s="78">
        <f t="shared" si="2"/>
      </c>
      <c r="AP8" s="78">
        <f t="shared" si="2"/>
      </c>
      <c r="AQ8" s="78">
        <f t="shared" si="2"/>
        <v>0.1510574018126888</v>
      </c>
      <c r="AR8" s="78">
        <f t="shared" si="2"/>
      </c>
      <c r="AS8" s="78">
        <f t="shared" si="2"/>
        <v>0.1510574018126888</v>
      </c>
      <c r="AT8" s="78">
        <f t="shared" si="2"/>
        <v>0.906344410876133</v>
      </c>
      <c r="AU8" s="78">
        <f t="shared" si="2"/>
      </c>
      <c r="AV8" s="78">
        <f t="shared" si="2"/>
      </c>
      <c r="AW8" s="78">
        <f t="shared" si="2"/>
      </c>
      <c r="AX8" s="78">
        <f t="shared" si="2"/>
        <v>0.3021148036253776</v>
      </c>
      <c r="AY8" s="78">
        <f t="shared" si="2"/>
      </c>
      <c r="AZ8" s="78">
        <f t="shared" si="2"/>
        <v>2.2658610271903323</v>
      </c>
      <c r="BA8" s="78">
        <f t="shared" si="2"/>
      </c>
      <c r="BB8" s="78">
        <f t="shared" si="2"/>
      </c>
      <c r="BC8" s="78">
        <f t="shared" si="2"/>
      </c>
      <c r="BD8" s="78">
        <f t="shared" si="2"/>
        <v>0.1510574018126888</v>
      </c>
      <c r="BE8" s="78">
        <f t="shared" si="2"/>
      </c>
      <c r="BF8" s="78">
        <f t="shared" si="2"/>
      </c>
      <c r="BG8" s="78">
        <f t="shared" si="2"/>
        <v>0.3021148036253776</v>
      </c>
      <c r="BH8" s="78">
        <f t="shared" si="2"/>
      </c>
      <c r="BI8" s="78">
        <f t="shared" si="2"/>
      </c>
      <c r="BJ8" s="78">
        <f t="shared" si="2"/>
        <v>0.1510574018126888</v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</c>
      <c r="BQ8" s="78">
        <f aca="true" t="shared" si="3" ref="BQ8:DN8">IF(BQ11="","",(BQ11/$C$19)*100)</f>
        <v>2.2658610271903323</v>
      </c>
      <c r="BR8" s="78">
        <f t="shared" si="3"/>
        <v>1.812688821752266</v>
      </c>
      <c r="BS8" s="78">
        <f t="shared" si="3"/>
      </c>
      <c r="BT8" s="78">
        <f t="shared" si="3"/>
      </c>
      <c r="BU8" s="78">
        <f t="shared" si="3"/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  <v>0.3021148036253776</v>
      </c>
      <c r="CE8" s="78">
        <f t="shared" si="3"/>
      </c>
      <c r="CF8" s="78">
        <f t="shared" si="3"/>
        <v>0.3021148036253776</v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  <v>0.3021148036253776</v>
      </c>
      <c r="CN8" s="78">
        <f t="shared" si="3"/>
      </c>
      <c r="CO8" s="78">
        <f t="shared" si="3"/>
      </c>
      <c r="CP8" s="78">
        <f t="shared" si="3"/>
      </c>
      <c r="CQ8" s="78">
        <f t="shared" si="3"/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5.8912386706948645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  <v>1.0471204188481669</v>
      </c>
      <c r="G9" s="27">
        <f t="shared" si="4"/>
        <v>0.5235602094240834</v>
      </c>
      <c r="H9" s="27">
        <f t="shared" si="4"/>
      </c>
      <c r="I9" s="27">
        <f t="shared" si="4"/>
      </c>
      <c r="J9" s="27">
        <f t="shared" si="4"/>
      </c>
      <c r="K9" s="27">
        <f t="shared" si="4"/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  <v>7.853403141361253</v>
      </c>
      <c r="Q9" s="27">
        <f t="shared" si="4"/>
      </c>
      <c r="R9" s="27">
        <f t="shared" si="4"/>
        <v>4.712041884816752</v>
      </c>
      <c r="S9" s="27">
        <f t="shared" si="4"/>
      </c>
      <c r="T9" s="27">
        <f t="shared" si="4"/>
        <v>3.6649214659685847</v>
      </c>
      <c r="U9" s="27">
        <f t="shared" si="4"/>
        <v>2.0942408376963337</v>
      </c>
      <c r="V9" s="27">
        <f t="shared" si="4"/>
      </c>
      <c r="W9" s="27">
        <f t="shared" si="4"/>
      </c>
      <c r="X9" s="27">
        <f t="shared" si="4"/>
      </c>
      <c r="Y9" s="27">
        <f t="shared" si="4"/>
      </c>
      <c r="Z9" s="27">
        <f t="shared" si="4"/>
        <v>6.282722513089003</v>
      </c>
      <c r="AA9" s="27">
        <f t="shared" si="4"/>
      </c>
      <c r="AB9" s="27">
        <f t="shared" si="4"/>
      </c>
      <c r="AC9" s="27">
        <f t="shared" si="4"/>
      </c>
      <c r="AD9" s="27">
        <f t="shared" si="4"/>
        <v>5.759162303664919</v>
      </c>
      <c r="AE9" s="27">
        <f t="shared" si="4"/>
      </c>
      <c r="AF9" s="27">
        <f t="shared" si="4"/>
        <v>0.5235602094240834</v>
      </c>
      <c r="AG9" s="27">
        <f t="shared" si="4"/>
        <v>1.0471204188481669</v>
      </c>
      <c r="AH9" s="27">
        <f t="shared" si="4"/>
        <v>0.5235602094240834</v>
      </c>
      <c r="AI9" s="27">
        <f t="shared" si="4"/>
      </c>
      <c r="AJ9" s="27">
        <f t="shared" si="4"/>
      </c>
      <c r="AK9" s="27">
        <f t="shared" si="4"/>
      </c>
      <c r="AL9" s="27">
        <f t="shared" si="4"/>
        <v>12.565445026178006</v>
      </c>
      <c r="AM9" s="27">
        <f t="shared" si="4"/>
      </c>
      <c r="AN9" s="27">
        <f t="shared" si="4"/>
        <v>0.5235602094240834</v>
      </c>
      <c r="AO9" s="27">
        <f t="shared" si="4"/>
      </c>
      <c r="AP9" s="27">
        <f t="shared" si="4"/>
      </c>
      <c r="AQ9" s="27">
        <f t="shared" si="4"/>
        <v>0.5235602094240834</v>
      </c>
      <c r="AR9" s="27">
        <f t="shared" si="4"/>
      </c>
      <c r="AS9" s="27">
        <f t="shared" si="4"/>
        <v>0.5235602094240834</v>
      </c>
      <c r="AT9" s="27">
        <f t="shared" si="4"/>
        <v>3.1413612565445015</v>
      </c>
      <c r="AU9" s="27">
        <f t="shared" si="4"/>
      </c>
      <c r="AV9" s="27">
        <f t="shared" si="4"/>
      </c>
      <c r="AW9" s="27">
        <f t="shared" si="4"/>
      </c>
      <c r="AX9" s="27">
        <f t="shared" si="4"/>
        <v>1.0471204188481669</v>
      </c>
      <c r="AY9" s="27">
        <f t="shared" si="4"/>
      </c>
      <c r="AZ9" s="27">
        <f t="shared" si="4"/>
        <v>7.853403141361253</v>
      </c>
      <c r="BA9" s="27">
        <f t="shared" si="4"/>
      </c>
      <c r="BB9" s="27">
        <f t="shared" si="4"/>
      </c>
      <c r="BC9" s="27">
        <f t="shared" si="4"/>
      </c>
      <c r="BD9" s="27">
        <f t="shared" si="4"/>
        <v>0.5235602094240834</v>
      </c>
      <c r="BE9" s="27">
        <f t="shared" si="4"/>
      </c>
      <c r="BF9" s="27">
        <f t="shared" si="4"/>
      </c>
      <c r="BG9" s="27">
        <f t="shared" si="4"/>
        <v>1.0471204188481669</v>
      </c>
      <c r="BH9" s="27">
        <f t="shared" si="4"/>
      </c>
      <c r="BI9" s="27">
        <f t="shared" si="4"/>
      </c>
      <c r="BJ9" s="27">
        <f t="shared" si="4"/>
        <v>0.5235602094240834</v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</c>
      <c r="BQ9" s="27">
        <f aca="true" t="shared" si="5" ref="BQ9:DN9">IF(BQ8="","",(BQ8/(SUM($D$8:$DQ$8)/100)))</f>
        <v>7.853403141361253</v>
      </c>
      <c r="BR9" s="27">
        <f t="shared" si="5"/>
        <v>6.282722513089003</v>
      </c>
      <c r="BS9" s="27">
        <f t="shared" si="5"/>
      </c>
      <c r="BT9" s="27">
        <f t="shared" si="5"/>
      </c>
      <c r="BU9" s="27">
        <f t="shared" si="5"/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  <v>1.0471204188481669</v>
      </c>
      <c r="CE9" s="27">
        <f t="shared" si="5"/>
      </c>
      <c r="CF9" s="27">
        <f t="shared" si="5"/>
        <v>1.0471204188481669</v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  <v>1.0471204188481669</v>
      </c>
      <c r="CN9" s="27">
        <f t="shared" si="5"/>
      </c>
      <c r="CO9" s="27">
        <f t="shared" si="5"/>
      </c>
      <c r="CP9" s="27">
        <f t="shared" si="5"/>
      </c>
      <c r="CQ9" s="27">
        <f t="shared" si="5"/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20.41884816753926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0.09317178805405549</v>
      </c>
      <c r="D10" s="67"/>
      <c r="E10" s="39">
        <f>IF(E9="","",(E9*E9)/10000)</f>
      </c>
      <c r="F10" s="67">
        <f>IF(F9="","",(F9*F9)/10000)</f>
        <v>0.00010964611715687604</v>
      </c>
      <c r="G10" s="39">
        <f aca="true" t="shared" si="6" ref="G10:BR10">IF(G9="","",(G9*G9)/10000)</f>
        <v>2.741152928921901E-05</v>
      </c>
      <c r="H10" s="39">
        <f t="shared" si="6"/>
      </c>
      <c r="I10" s="39">
        <f t="shared" si="6"/>
      </c>
      <c r="J10" s="39">
        <f t="shared" si="6"/>
      </c>
      <c r="K10" s="39">
        <f t="shared" si="6"/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  <v>0.006167594090074279</v>
      </c>
      <c r="Q10" s="39">
        <f t="shared" si="6"/>
      </c>
      <c r="R10" s="39">
        <f t="shared" si="6"/>
        <v>0.0022203338724267403</v>
      </c>
      <c r="S10" s="39">
        <f t="shared" si="6"/>
      </c>
      <c r="T10" s="39">
        <f t="shared" si="6"/>
        <v>0.001343164935171732</v>
      </c>
      <c r="U10" s="39">
        <f t="shared" si="6"/>
        <v>0.00043858446862750415</v>
      </c>
      <c r="V10" s="39">
        <f t="shared" si="6"/>
      </c>
      <c r="W10" s="39">
        <f t="shared" si="6"/>
      </c>
      <c r="X10" s="39">
        <f t="shared" si="6"/>
      </c>
      <c r="Y10" s="39">
        <f t="shared" si="6"/>
      </c>
      <c r="Z10" s="39">
        <f t="shared" si="6"/>
        <v>0.00394726021764754</v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  <v>0.0033167950439955012</v>
      </c>
      <c r="AE10" s="39">
        <f t="shared" si="6"/>
      </c>
      <c r="AF10" s="39">
        <f t="shared" si="6"/>
        <v>2.741152928921901E-05</v>
      </c>
      <c r="AG10" s="39">
        <f t="shared" si="6"/>
        <v>0.00010964611715687604</v>
      </c>
      <c r="AH10" s="39">
        <f t="shared" si="6"/>
        <v>2.741152928921901E-05</v>
      </c>
      <c r="AI10" s="39">
        <f t="shared" si="6"/>
      </c>
      <c r="AJ10" s="39">
        <f t="shared" si="6"/>
      </c>
      <c r="AK10" s="39">
        <f t="shared" si="6"/>
      </c>
      <c r="AL10" s="39">
        <f t="shared" si="6"/>
        <v>0.01578904087059016</v>
      </c>
      <c r="AM10" s="39">
        <f t="shared" si="6"/>
      </c>
      <c r="AN10" s="39">
        <f t="shared" si="6"/>
        <v>2.741152928921901E-05</v>
      </c>
      <c r="AO10" s="39">
        <f t="shared" si="6"/>
      </c>
      <c r="AP10" s="39">
        <f t="shared" si="6"/>
      </c>
      <c r="AQ10" s="39">
        <f t="shared" si="6"/>
        <v>2.741152928921901E-05</v>
      </c>
      <c r="AR10" s="39">
        <f t="shared" si="6"/>
      </c>
      <c r="AS10" s="39">
        <f t="shared" si="6"/>
        <v>2.741152928921901E-05</v>
      </c>
      <c r="AT10" s="39">
        <f t="shared" si="6"/>
        <v>0.000986815054411885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  <v>0.00010964611715687604</v>
      </c>
      <c r="AY10" s="39">
        <f t="shared" si="6"/>
      </c>
      <c r="AZ10" s="39">
        <f t="shared" si="6"/>
        <v>0.006167594090074279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  <v>2.741152928921901E-05</v>
      </c>
      <c r="BE10" s="39">
        <f t="shared" si="6"/>
      </c>
      <c r="BF10" s="39">
        <f t="shared" si="6"/>
      </c>
      <c r="BG10" s="39">
        <f t="shared" si="6"/>
        <v>0.00010964611715687604</v>
      </c>
      <c r="BH10" s="39">
        <f t="shared" si="6"/>
      </c>
      <c r="BI10" s="39">
        <f t="shared" si="6"/>
      </c>
      <c r="BJ10" s="39">
        <f t="shared" si="6"/>
        <v>2.741152928921901E-05</v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</c>
      <c r="BQ10" s="39">
        <f t="shared" si="6"/>
        <v>0.006167594090074279</v>
      </c>
      <c r="BR10" s="39">
        <f t="shared" si="6"/>
        <v>0.00394726021764754</v>
      </c>
      <c r="BS10" s="39">
        <f aca="true" t="shared" si="7" ref="BS10:DN10">IF(BS9="","",(BS9*BS9)/10000)</f>
      </c>
      <c r="BT10" s="39">
        <f t="shared" si="7"/>
      </c>
      <c r="BU10" s="39">
        <f t="shared" si="7"/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  <v>0.00010964611715687604</v>
      </c>
      <c r="CE10" s="39">
        <f t="shared" si="7"/>
      </c>
      <c r="CF10" s="39">
        <f t="shared" si="7"/>
        <v>0.00010964611715687604</v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  <v>0.00010964611715687604</v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0.04169293604890213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38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  <v>2</v>
      </c>
      <c r="G11" s="26">
        <f>IF(SUM('ENTRY '!T2:T2001)=0,"",COUNT('ENTRY '!T2:T2000))</f>
        <v>1</v>
      </c>
      <c r="H11" s="26">
        <f>IF(SUM('ENTRY '!U2:U2001)=0,"",COUNT('ENTRY '!U2:U2000))</f>
      </c>
      <c r="I11" s="26">
        <f>IF(SUM('ENTRY '!V2:V2001)=0,"",COUNT('ENTRY '!V2:V2000))</f>
      </c>
      <c r="J11" s="26">
        <f>IF(SUM('ENTRY '!W2:W2001)=0,"",COUNT('ENTRY '!W2:W2000))</f>
      </c>
      <c r="K11" s="26">
        <f>IF(SUM('ENTRY '!X2:X2001)=0,"",COUNT('ENTRY '!X2:X2000))</f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  <v>15</v>
      </c>
      <c r="Q11" s="26">
        <f>IF(SUM('ENTRY '!AD2:AD2001)=0,"",COUNT('ENTRY '!AD2:AD2000))</f>
      </c>
      <c r="R11" s="26">
        <f>IF(SUM('ENTRY '!AE2:AE2001)=0,"",COUNT('ENTRY '!AE2:AE2000))</f>
        <v>9</v>
      </c>
      <c r="S11" s="26">
        <f>IF(SUM('ENTRY '!AF2:AF2001)=0,"",COUNT('ENTRY '!AF2:AF2000))</f>
      </c>
      <c r="T11" s="26">
        <f>IF(SUM('ENTRY '!AG2:AG2001)=0,"",COUNT('ENTRY '!AG2:AG2000))</f>
        <v>7</v>
      </c>
      <c r="U11" s="26">
        <f>IF(SUM('ENTRY '!AH2:AH2001)=0,"",COUNT('ENTRY '!AH2:AH2000))</f>
        <v>4</v>
      </c>
      <c r="V11" s="26">
        <f>IF(SUM('ENTRY '!AI2:AI2001)=0,"",COUNT('ENTRY '!AI2:AI2000))</f>
      </c>
      <c r="W11" s="26">
        <f>IF(SUM('ENTRY '!AJ2:AJ2001)=0,"",COUNT('ENTRY '!AJ2:AJ2000))</f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  <v>12</v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  <v>11</v>
      </c>
      <c r="AE11" s="26">
        <f>IF(SUM('ENTRY '!AR2:AR2001)=0,"",COUNT('ENTRY '!AR2:AR2000))</f>
      </c>
      <c r="AF11" s="26">
        <f>IF(SUM('ENTRY '!AS2:AS2001)=0,"",COUNT('ENTRY '!AS2:AS2000))</f>
        <v>1</v>
      </c>
      <c r="AG11" s="26">
        <f>IF(SUM('ENTRY '!AT2:AT2001)=0,"",COUNT('ENTRY '!AT2:AT2000))</f>
        <v>2</v>
      </c>
      <c r="AH11" s="26">
        <f>IF(SUM('ENTRY '!AU2:AU2001)=0,"",COUNT('ENTRY '!AU2:AU2000))</f>
        <v>1</v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</c>
      <c r="AL11" s="26">
        <f>IF(SUM('ENTRY '!AY2:AY2001)=0,"",COUNT('ENTRY '!AY2:AY2000))</f>
        <v>24</v>
      </c>
      <c r="AM11" s="26">
        <f>IF(SUM('ENTRY '!AZ2:AZ2001)=0,"",COUNT('ENTRY '!AZ2:AZ2000))</f>
      </c>
      <c r="AN11" s="26">
        <f>IF(SUM('ENTRY '!BA2:BA2001)=0,"",COUNT('ENTRY '!BA2:BA2000))</f>
        <v>1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  <v>1</v>
      </c>
      <c r="AR11" s="26">
        <f>IF(SUM('ENTRY '!BE2:BE2001)=0,"",COUNT('ENTRY '!BE2:BE2000))</f>
      </c>
      <c r="AS11" s="26">
        <f>IF(SUM('ENTRY '!BF2:BF2001)=0,"",COUNT('ENTRY '!BF2:BF2000))</f>
        <v>1</v>
      </c>
      <c r="AT11" s="26">
        <f>IF(SUM('ENTRY '!BG2:BG2001)=0,"",COUNT('ENTRY '!BG2:BG2000))</f>
        <v>6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  <v>2</v>
      </c>
      <c r="AY11" s="26">
        <f>IF(SUM('ENTRY '!BL2:BL2001)=0,"",COUNT('ENTRY '!BL2:BL2000))</f>
      </c>
      <c r="AZ11" s="26">
        <f>IF(SUM('ENTRY '!BM2:BM2001)=0,"",COUNT('ENTRY '!BM2:BM2000))</f>
        <v>15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  <v>1</v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  <v>2</v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  <v>1</v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</c>
      <c r="BQ11" s="26">
        <f>IF(SUM('ENTRY '!CD2:CD2001)=0,"",COUNT('ENTRY '!CD2:CD2000))</f>
        <v>15</v>
      </c>
      <c r="BR11" s="26">
        <f>IF(SUM('ENTRY '!CE2:CE2001)=0,"",COUNT('ENTRY '!CE2:CE2000))</f>
        <v>12</v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  <v>2</v>
      </c>
      <c r="CE11" s="26">
        <f>IF(SUM('ENTRY '!CR2:CR2001)=0,"",COUNT('ENTRY '!CR2:CR2000))</f>
      </c>
      <c r="CF11" s="26">
        <f>IF(SUM('ENTRY '!CS2:CS2001)=0,"",COUNT('ENTRY '!CS2:CS2000))</f>
        <v>2</v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  <v>2</v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39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211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  <v>1</v>
      </c>
      <c r="G12" s="68">
        <f>IF(G11="","",AVERAGE('ENTRY '!T2:T2001))</f>
        <v>1</v>
      </c>
      <c r="H12" s="68">
        <f>IF(H11="","",AVERAGE('ENTRY '!U2:U2001))</f>
      </c>
      <c r="I12" s="68">
        <f>IF(I11="","",AVERAGE('ENTRY '!V2:V2001))</f>
      </c>
      <c r="J12" s="68">
        <f>IF(J11="","",AVERAGE('ENTRY '!W2:W2001))</f>
      </c>
      <c r="K12" s="68">
        <f>IF(K11="","",AVERAGE('ENTRY '!X2:X2001))</f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  <v>1</v>
      </c>
      <c r="Q12" s="68">
        <f>IF(Q11="","",AVERAGE('ENTRY '!AD2:AD2001))</f>
      </c>
      <c r="R12" s="68">
        <f>IF(R11="","",AVERAGE('ENTRY '!AE2:AE2001))</f>
        <v>1.2222222222222223</v>
      </c>
      <c r="S12" s="68">
        <f>IF(S11="","",AVERAGE('ENTRY '!AF2:AF2001))</f>
      </c>
      <c r="T12" s="68">
        <f>IF(T11="","",AVERAGE('ENTRY '!AG2:AG2001))</f>
        <v>1</v>
      </c>
      <c r="U12" s="68">
        <f>IF(U11="","",AVERAGE('ENTRY '!AH2:AH2001))</f>
        <v>1</v>
      </c>
      <c r="V12" s="68">
        <f>IF(V11="","",AVERAGE('ENTRY '!AI2:AI2001))</f>
      </c>
      <c r="W12" s="68">
        <f>IF(W11="","",AVERAGE('ENTRY '!AJ2:AJ2001))</f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  <v>1</v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  <v>1</v>
      </c>
      <c r="AE12" s="68">
        <f>IF(AE11="","",AVERAGE('ENTRY '!AR2:AR2001))</f>
      </c>
      <c r="AF12" s="68">
        <f>IF(AF11="","",AVERAGE('ENTRY '!AS2:AS2001))</f>
        <v>1</v>
      </c>
      <c r="AG12" s="68">
        <f>IF(AG11="","",AVERAGE('ENTRY '!AT2:AT2001))</f>
        <v>1</v>
      </c>
      <c r="AH12" s="68">
        <f>IF(AH11="","",AVERAGE('ENTRY '!AU2:AU2001))</f>
        <v>1</v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</c>
      <c r="AL12" s="68">
        <f>IF(AL11="","",AVERAGE('ENTRY '!AY2:AY2001))</f>
        <v>1.0416666666666667</v>
      </c>
      <c r="AM12" s="68">
        <f>IF(AM11="","",AVERAGE('ENTRY '!AZ2:AZ2001))</f>
      </c>
      <c r="AN12" s="68">
        <f>IF(AN11="","",AVERAGE('ENTRY '!BA2:BA2001))</f>
        <v>1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  <v>1</v>
      </c>
      <c r="AR12" s="68">
        <f>IF(AR11="","",AVERAGE('ENTRY '!BE2:BE2001))</f>
      </c>
      <c r="AS12" s="68">
        <f>IF(AS11="","",AVERAGE('ENTRY '!BF2:BF2001))</f>
        <v>1</v>
      </c>
      <c r="AT12" s="68">
        <f>IF(AT11="","",AVERAGE('ENTRY '!BG2:BG2001))</f>
        <v>1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  <v>1</v>
      </c>
      <c r="AY12" s="68">
        <f>IF(AY11="","",AVERAGE('ENTRY '!BL2:BL2001))</f>
      </c>
      <c r="AZ12" s="68">
        <f>IF(AZ11="","",AVERAGE('ENTRY '!BM2:BM2001))</f>
        <v>1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  <v>1</v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  <v>1</v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  <v>1</v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</c>
      <c r="BQ12" s="68">
        <f>IF(BQ11="","",AVERAGE('ENTRY '!CD2:CD2001))</f>
        <v>1.0666666666666667</v>
      </c>
      <c r="BR12" s="68">
        <f>IF(BR11="","",AVERAGE('ENTRY '!CE2:CE2001))</f>
        <v>1</v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  <v>1</v>
      </c>
      <c r="CE12" s="68">
        <f>IF(CE11="","",AVERAGE('ENTRY '!CR2:CR2001))</f>
      </c>
      <c r="CF12" s="68">
        <f>IF(CF11="","",AVERAGE('ENTRY '!CS2:CS2001))</f>
        <v>1</v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  <v>1</v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206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207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 t="str">
        <f t="shared" si="8"/>
        <v>present</v>
      </c>
      <c r="G14" s="39" t="str">
        <f t="shared" si="8"/>
        <v>present</v>
      </c>
      <c r="H14" s="39">
        <f t="shared" si="8"/>
      </c>
      <c r="I14" s="39">
        <f t="shared" si="8"/>
      </c>
      <c r="J14" s="39">
        <f t="shared" si="8"/>
      </c>
      <c r="K14" s="39">
        <f t="shared" si="8"/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 t="str">
        <f t="shared" si="8"/>
        <v>present</v>
      </c>
      <c r="Q14" s="39">
        <f t="shared" si="8"/>
      </c>
      <c r="R14" s="39" t="str">
        <f t="shared" si="8"/>
        <v>present</v>
      </c>
      <c r="S14" s="39">
        <f t="shared" si="8"/>
      </c>
      <c r="T14" s="39" t="str">
        <f t="shared" si="8"/>
        <v>present</v>
      </c>
      <c r="U14" s="39" t="str">
        <f t="shared" si="8"/>
        <v>present</v>
      </c>
      <c r="V14" s="39">
        <f t="shared" si="8"/>
      </c>
      <c r="W14" s="39">
        <f t="shared" si="8"/>
      </c>
      <c r="X14" s="39">
        <f t="shared" si="8"/>
      </c>
      <c r="Y14" s="39">
        <f t="shared" si="8"/>
      </c>
      <c r="Z14" s="39" t="str">
        <f t="shared" si="8"/>
        <v>present</v>
      </c>
      <c r="AA14" s="39">
        <f t="shared" si="8"/>
      </c>
      <c r="AB14" s="39">
        <f t="shared" si="8"/>
      </c>
      <c r="AC14" s="39">
        <f t="shared" si="8"/>
      </c>
      <c r="AD14" s="39" t="str">
        <f t="shared" si="8"/>
        <v>present</v>
      </c>
      <c r="AE14" s="39">
        <f t="shared" si="8"/>
      </c>
      <c r="AF14" s="39" t="str">
        <f t="shared" si="8"/>
        <v>present</v>
      </c>
      <c r="AG14" s="39" t="str">
        <f t="shared" si="8"/>
        <v>present</v>
      </c>
      <c r="AH14" s="39" t="str">
        <f t="shared" si="8"/>
        <v>present</v>
      </c>
      <c r="AI14" s="39">
        <f t="shared" si="8"/>
      </c>
      <c r="AJ14" s="39">
        <f t="shared" si="8"/>
      </c>
      <c r="AK14" s="39">
        <f t="shared" si="8"/>
      </c>
      <c r="AL14" s="39" t="str">
        <f t="shared" si="8"/>
        <v>present</v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 t="str">
        <f t="shared" si="8"/>
        <v>present</v>
      </c>
      <c r="AR14" s="39">
        <f t="shared" si="8"/>
      </c>
      <c r="AS14" s="39" t="str">
        <f t="shared" si="8"/>
        <v>present</v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 t="str">
        <f t="shared" si="8"/>
        <v>present</v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 t="str">
        <f t="shared" si="8"/>
        <v>present</v>
      </c>
      <c r="BE14" s="39">
        <f t="shared" si="8"/>
      </c>
      <c r="BF14" s="39">
        <f t="shared" si="8"/>
      </c>
      <c r="BG14" s="39" t="str">
        <f t="shared" si="8"/>
        <v>present</v>
      </c>
      <c r="BH14" s="39">
        <f t="shared" si="8"/>
      </c>
      <c r="BI14" s="39">
        <f t="shared" si="8"/>
      </c>
      <c r="BJ14" s="39" t="str">
        <f t="shared" si="8"/>
        <v>present</v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>
        <f t="shared" si="8"/>
      </c>
      <c r="BP14" s="39">
        <f t="shared" si="8"/>
      </c>
      <c r="BQ14" s="39" t="str">
        <f aca="true" t="shared" si="9" ref="BQ14:DN14">IF((OR(BQ12&lt;&gt;"",BQ13&lt;&gt;"")),"present","")</f>
        <v>present</v>
      </c>
      <c r="BR14" s="39" t="str">
        <f t="shared" si="9"/>
        <v>present</v>
      </c>
      <c r="BS14" s="39">
        <f t="shared" si="9"/>
      </c>
      <c r="BT14" s="39">
        <f t="shared" si="9"/>
      </c>
      <c r="BU14" s="39">
        <f t="shared" si="9"/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 t="str">
        <f t="shared" si="9"/>
        <v>present</v>
      </c>
      <c r="CE14" s="39">
        <f t="shared" si="9"/>
      </c>
      <c r="CF14" s="39" t="str">
        <f t="shared" si="9"/>
        <v>present</v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 t="str">
        <f t="shared" si="9"/>
        <v>present</v>
      </c>
      <c r="CN14" s="39">
        <f t="shared" si="9"/>
      </c>
      <c r="CO14" s="39">
        <f t="shared" si="9"/>
      </c>
      <c r="CP14" s="39">
        <f t="shared" si="9"/>
      </c>
      <c r="CQ14" s="39">
        <f t="shared" si="9"/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154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34</v>
      </c>
      <c r="C17" s="72">
        <f>IF(SUM('ENTRY '!M2:M2000)=0,"",COUNT('ENTRY '!M2:M2000))</f>
        <v>1169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24</v>
      </c>
      <c r="C18" s="72">
        <f>IF(SUM('ENTRY '!G2:G2000)=0,"",COUNT('ENTRY '!G2:G2000))</f>
        <v>102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27</v>
      </c>
      <c r="C19" s="72">
        <f>IF(SUM('ENTRY '!H2:H2000)=0,"",SUM('ENTRY '!H2:H2000))</f>
        <v>662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36</v>
      </c>
      <c r="C20" s="73">
        <f>IF(C19="","",(C18/C19)*100)</f>
        <v>15.407854984894259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0.9068282119459445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39</v>
      </c>
      <c r="C22" s="73">
        <f>IF(SUM('ENTRY '!G2:G2000)=0,"",MAX('ENTRY '!G2:G2000))</f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168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169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202</v>
      </c>
      <c r="C25" s="75">
        <f>IF($C$17="","",(IF(SUM('ENTRY '!E2:E2000=0),"",AVERAGE('ENTRY '!E2:E2000))))</f>
        <v>0.28851963746223563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203</v>
      </c>
      <c r="C26" s="75">
        <f>IF(SUM('ENTRY '!C2:C2000)=0,"",AVERAGE('ENTRY '!C2:C2000))</f>
        <v>1.8725490196078431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196</v>
      </c>
      <c r="C27" s="75">
        <f>IF(SUM('ENTRY '!F2:F2000)=0,"",AVERAGE('ENTRY '!F2:F2000))</f>
        <v>0.2854984894259819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197</v>
      </c>
      <c r="C28" s="75">
        <f>IF(SUM('ENTRY '!D2:D2000)=0,"",AVERAGE('ENTRY '!D2:D2000))</f>
        <v>1.8725490196078431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205</v>
      </c>
      <c r="C29" s="72">
        <f>IF(SUM(D7:DN7)=0,"",COUNT(D7:DN7))</f>
        <v>27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204</v>
      </c>
      <c r="C30" s="72">
        <f>IF($C$17="","",(COUNTIF(D14:DN14,"present")))</f>
        <v>27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jscharl</cp:lastModifiedBy>
  <cp:lastPrinted>2007-11-30T21:35:30Z</cp:lastPrinted>
  <dcterms:created xsi:type="dcterms:W3CDTF">2004-09-23T19:27:36Z</dcterms:created>
  <dcterms:modified xsi:type="dcterms:W3CDTF">2010-02-15T20:15:28Z</dcterms:modified>
  <cp:category/>
  <cp:version/>
  <cp:contentType/>
  <cp:contentStatus/>
</cp:coreProperties>
</file>