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75" windowWidth="18195" windowHeight="6465" activeTab="3"/>
  </bookViews>
  <sheets>
    <sheet name="Notes" sheetId="1" r:id="rId1"/>
    <sheet name="Criteria" sheetId="2" r:id="rId2"/>
    <sheet name="t values" sheetId="3" r:id="rId3"/>
    <sheet name="TP REC&amp;FAL" sheetId="4" r:id="rId4"/>
  </sheets>
  <definedNames>
    <definedName name="_xlfn.LOGNORM.DIST" hidden="1">#NAME?</definedName>
  </definedNames>
  <calcPr fullCalcOnLoad="1"/>
</workbook>
</file>

<file path=xl/sharedStrings.xml><?xml version="1.0" encoding="utf-8"?>
<sst xmlns="http://schemas.openxmlformats.org/spreadsheetml/2006/main" count="57" uniqueCount="57">
  <si>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</si>
  <si>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</si>
  <si>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</si>
  <si>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</si>
  <si>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</si>
  <si>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</si>
  <si>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</si>
  <si>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</si>
  <si>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</si>
  <si>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</si>
  <si>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</si>
  <si>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</si>
  <si>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</si>
  <si>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</si>
  <si>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</si>
  <si>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</si>
  <si>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</si>
  <si>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</si>
  <si>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</si>
  <si>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Natural Community</t>
  </si>
  <si>
    <t>Clearly Exceeds</t>
  </si>
  <si>
    <t>Data (mg/L):</t>
  </si>
  <si>
    <t>Calculations:</t>
  </si>
  <si>
    <t>REC = Recreational Use</t>
  </si>
  <si>
    <t>FAL = Fish and Aquatic Life Use</t>
  </si>
  <si>
    <t>TP = Total Phosphorus</t>
  </si>
  <si>
    <t xml:space="preserve">Chl-a = Chlorophyll-a </t>
  </si>
  <si>
    <t>Mean (ug/L)</t>
  </si>
  <si>
    <t xml:space="preserve">L90% (ug/L)  </t>
  </si>
  <si>
    <t xml:space="preserve">U90% (ug/L)  </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</si>
  <si>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</si>
  <si>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</si>
  <si>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</si>
  <si>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</si>
  <si>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</si>
  <si>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</si>
  <si>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</si>
  <si>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</si>
  <si>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</si>
  <si>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</si>
  <si>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</si>
  <si>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</si>
  <si>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</si>
  <si>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</si>
  <si>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</si>
  <si>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</si>
  <si>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</si>
  <si>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</si>
  <si>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</si>
  <si>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</si>
  <si>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</si>
  <si>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</si>
  <si>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REC &amp; FAL</t>
  </si>
  <si>
    <t>Coon Lake</t>
  </si>
  <si>
    <t>Shallow Seepage</t>
  </si>
  <si>
    <t>40 (ug/L)</t>
  </si>
  <si>
    <t>TP Standard (REC &amp; FAL)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</si>
</sst>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s>
  <fonts count="43">
    <font>
      <sz val="11"/>
      <color theme="1"/>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8"/>
      <color indexed="8"/>
      <name val="Calibri"/>
      <family val="0"/>
    </font>
    <font>
      <b/>
      <sz val="2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0">
    <xf numFmtId="0" fontId="0" fillId="0" borderId="0" xfId="0" applyFont="1" applyAlignment="1">
      <alignment/>
    </xf>
    <xf numFmtId="0" fontId="34" fillId="0" borderId="0" xfId="53" applyAlignment="1">
      <alignment/>
    </xf>
    <xf numFmtId="0" fontId="0" fillId="0" borderId="0" xfId="0" applyAlignment="1">
      <alignment horizontal="right"/>
    </xf>
    <xf numFmtId="0" fontId="40" fillId="0" borderId="0" xfId="0" applyFont="1" applyAlignment="1">
      <alignment horizontal="right"/>
    </xf>
    <xf numFmtId="0" fontId="40" fillId="0" borderId="0" xfId="0" applyFont="1" applyAlignment="1">
      <alignment/>
    </xf>
    <xf numFmtId="0" fontId="0" fillId="0" borderId="0" xfId="0" applyAlignment="1">
      <alignment wrapText="1"/>
    </xf>
    <xf numFmtId="0" fontId="40" fillId="0" borderId="10" xfId="0" applyFont="1" applyBorder="1" applyAlignment="1">
      <alignment horizontal="right"/>
    </xf>
    <xf numFmtId="0" fontId="40" fillId="0" borderId="11" xfId="0" applyFont="1" applyBorder="1" applyAlignment="1">
      <alignment horizontal="right"/>
    </xf>
    <xf numFmtId="0" fontId="40" fillId="0" borderId="11" xfId="0" applyFont="1" applyFill="1" applyBorder="1" applyAlignment="1">
      <alignment horizontal="right"/>
    </xf>
    <xf numFmtId="0" fontId="0" fillId="0" borderId="10" xfId="0" applyBorder="1" applyAlignment="1">
      <alignment horizontal="center"/>
    </xf>
    <xf numFmtId="0" fontId="0" fillId="0" borderId="12" xfId="0" applyBorder="1" applyAlignment="1">
      <alignment/>
    </xf>
    <xf numFmtId="0" fontId="0" fillId="0" borderId="11" xfId="0" applyBorder="1" applyAlignment="1">
      <alignment horizontal="center"/>
    </xf>
    <xf numFmtId="0" fontId="0" fillId="0" borderId="13" xfId="0" applyBorder="1" applyAlignment="1">
      <alignment/>
    </xf>
    <xf numFmtId="0" fontId="0" fillId="0" borderId="11" xfId="0" applyBorder="1" applyAlignment="1">
      <alignment/>
    </xf>
    <xf numFmtId="0" fontId="0" fillId="0" borderId="11" xfId="0" applyBorder="1" applyAlignment="1">
      <alignment horizontal="left"/>
    </xf>
    <xf numFmtId="0" fontId="0" fillId="0" borderId="13" xfId="0" applyFont="1" applyBorder="1" applyAlignment="1">
      <alignment/>
    </xf>
    <xf numFmtId="174" fontId="0" fillId="0" borderId="13" xfId="0" applyNumberFormat="1" applyFont="1" applyBorder="1" applyAlignment="1">
      <alignment/>
    </xf>
    <xf numFmtId="2" fontId="0" fillId="0" borderId="13" xfId="0" applyNumberFormat="1"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40" fillId="0" borderId="11" xfId="0" applyFont="1" applyBorder="1" applyAlignment="1">
      <alignment horizontal="left"/>
    </xf>
    <xf numFmtId="0" fontId="0" fillId="33" borderId="0" xfId="0" applyFill="1" applyBorder="1" applyAlignment="1">
      <alignment/>
    </xf>
    <xf numFmtId="174" fontId="40" fillId="33" borderId="0" xfId="0" applyNumberFormat="1" applyFont="1" applyFill="1" applyBorder="1" applyAlignment="1">
      <alignment/>
    </xf>
    <xf numFmtId="174" fontId="0" fillId="33" borderId="0" xfId="0" applyNumberFormat="1" applyFill="1" applyBorder="1" applyAlignment="1">
      <alignment/>
    </xf>
    <xf numFmtId="2" fontId="0" fillId="33" borderId="0" xfId="0" applyNumberFormat="1" applyFill="1" applyBorder="1" applyAlignment="1">
      <alignment/>
    </xf>
    <xf numFmtId="2" fontId="40" fillId="33" borderId="0" xfId="0" applyNumberFormat="1" applyFont="1" applyFill="1" applyBorder="1" applyAlignment="1">
      <alignment/>
    </xf>
    <xf numFmtId="0" fontId="40" fillId="0" borderId="11" xfId="0" applyFont="1" applyBorder="1" applyAlignment="1">
      <alignment horizontal="center"/>
    </xf>
    <xf numFmtId="0" fontId="42" fillId="0" borderId="0" xfId="0" applyFont="1" applyAlignment="1">
      <alignment/>
    </xf>
    <xf numFmtId="0" fontId="40" fillId="0" borderId="13" xfId="0" applyFont="1" applyBorder="1" applyAlignment="1">
      <alignment horizontal="center"/>
    </xf>
    <xf numFmtId="0" fontId="0" fillId="0" borderId="13" xfId="0" applyBorder="1" applyAlignment="1">
      <alignment horizontal="center"/>
    </xf>
    <xf numFmtId="2" fontId="40" fillId="0" borderId="16" xfId="0" applyNumberFormat="1" applyFont="1" applyBorder="1" applyAlignment="1">
      <alignment/>
    </xf>
    <xf numFmtId="2" fontId="40" fillId="0" borderId="17" xfId="0" applyNumberFormat="1" applyFont="1" applyBorder="1" applyAlignment="1">
      <alignment/>
    </xf>
    <xf numFmtId="2" fontId="40" fillId="0" borderId="18" xfId="0" applyNumberFormat="1" applyFont="1" applyBorder="1" applyAlignment="1">
      <alignment/>
    </xf>
    <xf numFmtId="2" fontId="0" fillId="0" borderId="16" xfId="0" applyNumberFormat="1" applyBorder="1" applyAlignment="1">
      <alignment/>
    </xf>
    <xf numFmtId="0" fontId="40" fillId="0" borderId="19" xfId="0" applyFont="1" applyFill="1" applyBorder="1" applyAlignment="1">
      <alignment horizontal="right"/>
    </xf>
    <xf numFmtId="0" fontId="40" fillId="0" borderId="20" xfId="0" applyFont="1" applyFill="1" applyBorder="1" applyAlignment="1">
      <alignment horizontal="right"/>
    </xf>
    <xf numFmtId="0" fontId="40" fillId="0" borderId="21" xfId="0" applyFont="1" applyFill="1" applyBorder="1" applyAlignment="1">
      <alignment horizontal="right"/>
    </xf>
    <xf numFmtId="49" fontId="2" fillId="0" borderId="0" xfId="0" applyNumberFormat="1" applyFont="1" applyAlignment="1">
      <alignment/>
    </xf>
    <xf numFmtId="49" fontId="2" fillId="34" borderId="22" xfId="0" applyNumberFormat="1" applyFont="1" applyFill="1"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2" fontId="0" fillId="0" borderId="23" xfId="0" applyNumberFormat="1" applyFont="1" applyBorder="1" applyAlignment="1">
      <alignment/>
    </xf>
    <xf numFmtId="0" fontId="0" fillId="0" borderId="24" xfId="0" applyBorder="1" applyAlignment="1">
      <alignment/>
    </xf>
    <xf numFmtId="0" fontId="0" fillId="0" borderId="25" xfId="0" applyBorder="1" applyAlignment="1">
      <alignment/>
    </xf>
    <xf numFmtId="0" fontId="40" fillId="0" borderId="26" xfId="0" applyFont="1" applyFill="1" applyBorder="1" applyAlignment="1">
      <alignment horizontal="right"/>
    </xf>
    <xf numFmtId="0" fontId="0" fillId="0" borderId="27" xfId="0" applyBorder="1" applyAlignment="1">
      <alignment/>
    </xf>
    <xf numFmtId="0" fontId="0" fillId="0" borderId="28" xfId="0" applyBorder="1" applyAlignment="1">
      <alignment horizontal="center"/>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8</xdr:row>
      <xdr:rowOff>28575</xdr:rowOff>
    </xdr:from>
    <xdr:to>
      <xdr:col>4</xdr:col>
      <xdr:colOff>571500</xdr:colOff>
      <xdr:row>8</xdr:row>
      <xdr:rowOff>171450</xdr:rowOff>
    </xdr:to>
    <xdr:sp>
      <xdr:nvSpPr>
        <xdr:cNvPr id="1" name="Rectangle 4"/>
        <xdr:cNvSpPr>
          <a:spLocks/>
        </xdr:cNvSpPr>
      </xdr:nvSpPr>
      <xdr:spPr>
        <a:xfrm>
          <a:off x="3943350" y="2171700"/>
          <a:ext cx="3352800" cy="1428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495300</xdr:colOff>
      <xdr:row>21</xdr:row>
      <xdr:rowOff>47625</xdr:rowOff>
    </xdr:to>
    <xdr:grpSp>
      <xdr:nvGrpSpPr>
        <xdr:cNvPr id="1" name="Group 1"/>
        <xdr:cNvGrpSpPr>
          <a:grpSpLocks/>
        </xdr:cNvGrpSpPr>
      </xdr:nvGrpSpPr>
      <xdr:grpSpPr>
        <a:xfrm>
          <a:off x="0" y="571500"/>
          <a:ext cx="9267825" cy="3476625"/>
          <a:chOff x="0" y="2095500"/>
          <a:chExt cx="8420100" cy="3476625"/>
        </a:xfrm>
        <a:solidFill>
          <a:srgbClr val="FFFFFF"/>
        </a:solidFill>
      </xdr:grpSpPr>
      <xdr:pic>
        <xdr:nvPicPr>
          <xdr:cNvPr id="2" name="Picture 1"/>
          <xdr:cNvPicPr preferRelativeResize="1">
            <a:picLocks noChangeAspect="1"/>
          </xdr:cNvPicPr>
        </xdr:nvPicPr>
        <xdr:blipFill>
          <a:blip r:embed="rId1"/>
          <a:stretch>
            <a:fillRect/>
          </a:stretch>
        </xdr:blipFill>
        <xdr:spPr>
          <a:xfrm>
            <a:off x="0" y="2095500"/>
            <a:ext cx="8420100" cy="3476625"/>
          </a:xfrm>
          <a:prstGeom prst="rect">
            <a:avLst/>
          </a:prstGeom>
          <a:noFill/>
          <a:ln w="9525" cmpd="sng">
            <a:noFill/>
          </a:ln>
        </xdr:spPr>
      </xdr:pic>
      <xdr:sp>
        <xdr:nvSpPr>
          <xdr:cNvPr id="3" name="Rectangle 3"/>
          <xdr:cNvSpPr>
            <a:spLocks/>
          </xdr:cNvSpPr>
        </xdr:nvSpPr>
        <xdr:spPr>
          <a:xfrm>
            <a:off x="6075102" y="3543514"/>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Rectangle 4"/>
          <xdr:cNvSpPr>
            <a:spLocks/>
          </xdr:cNvSpPr>
        </xdr:nvSpPr>
        <xdr:spPr>
          <a:xfrm>
            <a:off x="6075102" y="4609969"/>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47625</xdr:rowOff>
    </xdr:from>
    <xdr:to>
      <xdr:col>7</xdr:col>
      <xdr:colOff>66675</xdr:colOff>
      <xdr:row>65</xdr:row>
      <xdr:rowOff>19050</xdr:rowOff>
    </xdr:to>
    <xdr:pic>
      <xdr:nvPicPr>
        <xdr:cNvPr id="1" name="Picture 2"/>
        <xdr:cNvPicPr preferRelativeResize="1">
          <a:picLocks noChangeAspect="1"/>
        </xdr:cNvPicPr>
      </xdr:nvPicPr>
      <xdr:blipFill>
        <a:blip r:embed="rId1"/>
        <a:stretch>
          <a:fillRect/>
        </a:stretch>
      </xdr:blipFill>
      <xdr:spPr>
        <a:xfrm>
          <a:off x="0" y="8839200"/>
          <a:ext cx="6029325" cy="3590925"/>
        </a:xfrm>
        <a:prstGeom prst="rect">
          <a:avLst/>
        </a:prstGeom>
        <a:noFill/>
        <a:ln w="9525" cmpd="sng">
          <a:noFill/>
        </a:ln>
      </xdr:spPr>
    </xdr:pic>
    <xdr:clientData/>
  </xdr:twoCellAnchor>
  <xdr:twoCellAnchor>
    <xdr:from>
      <xdr:col>8</xdr:col>
      <xdr:colOff>66675</xdr:colOff>
      <xdr:row>49</xdr:row>
      <xdr:rowOff>19050</xdr:rowOff>
    </xdr:from>
    <xdr:to>
      <xdr:col>12</xdr:col>
      <xdr:colOff>47625</xdr:colOff>
      <xdr:row>58</xdr:row>
      <xdr:rowOff>47625</xdr:rowOff>
    </xdr:to>
    <xdr:grpSp>
      <xdr:nvGrpSpPr>
        <xdr:cNvPr id="2" name="Group 9"/>
        <xdr:cNvGrpSpPr>
          <a:grpSpLocks/>
        </xdr:cNvGrpSpPr>
      </xdr:nvGrpSpPr>
      <xdr:grpSpPr>
        <a:xfrm>
          <a:off x="6638925" y="9382125"/>
          <a:ext cx="2419350" cy="1743075"/>
          <a:chOff x="1524000" y="577334"/>
          <a:chExt cx="2421199" cy="1740932"/>
        </a:xfrm>
        <a:solidFill>
          <a:srgbClr val="FFFFFF"/>
        </a:solidFill>
      </xdr:grpSpPr>
      <xdr:grpSp>
        <xdr:nvGrpSpPr>
          <xdr:cNvPr id="3" name="Group 10"/>
          <xdr:cNvGrpSpPr>
            <a:grpSpLocks/>
          </xdr:cNvGrpSpPr>
        </xdr:nvGrpSpPr>
        <xdr:grpSpPr>
          <a:xfrm>
            <a:off x="1524000" y="757956"/>
            <a:ext cx="457607" cy="1388829"/>
            <a:chOff x="1524000" y="758087"/>
            <a:chExt cx="457549" cy="1388940"/>
          </a:xfrm>
          <a:solidFill>
            <a:srgbClr val="FFFFFF"/>
          </a:solidFill>
        </xdr:grpSpPr>
        <xdr:sp>
          <xdr:nvSpPr>
            <xdr:cNvPr id="4" name="Straight Connector 14"/>
            <xdr:cNvSpPr>
              <a:spLocks/>
            </xdr:cNvSpPr>
          </xdr:nvSpPr>
          <xdr:spPr>
            <a:xfrm>
              <a:off x="1752775" y="758087"/>
              <a:ext cx="0" cy="1379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1524000" y="1214725"/>
                <a:ext cx="457549" cy="456638"/>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1562091" y="1252740"/>
                <a:ext cx="381253"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1562091" y="75808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1562091" y="2147027"/>
              <a:ext cx="38125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1981607" y="577334"/>
            <a:ext cx="1963592"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1981607" y="1947447"/>
            <a:ext cx="1953908"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2114773" y="1262391"/>
            <a:ext cx="1754159"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1" sqref="A1:G1"/>
    </sheetView>
  </sheetViews>
  <sheetFormatPr defaultColWidth="9.140625" defaultRowHeight="15"/>
  <cols>
    <col min="1" max="1" width="73.421875" style="0" customWidth="1"/>
    <col min="5" max="5" width="28.421875" style="0" bestFit="1" customWidth="1"/>
  </cols>
  <sheetData>
    <row r="1" spans="1:7" ht="62.25" customHeight="1">
      <c r="A1" s="49" t="s">
        <v>51</v>
      </c>
      <c r="B1" s="49"/>
      <c r="C1" s="49"/>
      <c r="D1" s="49"/>
      <c r="E1" s="49"/>
      <c r="F1" s="49"/>
      <c r="G1" s="49"/>
    </row>
    <row r="2" ht="15.75" thickBot="1"/>
    <row r="3" ht="15">
      <c r="E3" s="40" t="s">
        <v>23</v>
      </c>
    </row>
    <row r="4" spans="1:5" ht="15">
      <c r="A4" s="28" t="s">
        <v>31</v>
      </c>
      <c r="E4" s="41" t="s">
        <v>24</v>
      </c>
    </row>
    <row r="5" spans="1:5" ht="15">
      <c r="A5" t="s">
        <v>33</v>
      </c>
      <c r="E5" s="41" t="s">
        <v>25</v>
      </c>
    </row>
    <row r="6" ht="15.75" thickBot="1">
      <c r="E6" s="42" t="s">
        <v>26</v>
      </c>
    </row>
    <row r="7" ht="15">
      <c r="A7" s="4" t="s">
        <v>32</v>
      </c>
    </row>
    <row r="8" ht="15">
      <c r="A8" t="s">
        <v>44</v>
      </c>
    </row>
    <row r="9" ht="15">
      <c r="A9" s="5" t="s">
        <v>48</v>
      </c>
    </row>
    <row r="10" ht="15">
      <c r="A10" t="s">
        <v>47</v>
      </c>
    </row>
    <row r="11" ht="15">
      <c r="A11" t="s">
        <v>46</v>
      </c>
    </row>
    <row r="12" ht="15">
      <c r="A12" t="s">
        <v>45</v>
      </c>
    </row>
    <row r="14" ht="15">
      <c r="A14" s="4" t="s">
        <v>35</v>
      </c>
    </row>
    <row r="15" ht="15">
      <c r="A15" t="s">
        <v>34</v>
      </c>
    </row>
    <row r="16" ht="15">
      <c r="A16" t="s">
        <v>49</v>
      </c>
    </row>
    <row r="17" ht="15">
      <c r="A17" t="s">
        <v>50</v>
      </c>
    </row>
    <row r="34" ht="15">
      <c r="A34" s="5"/>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74"/>
  <sheetViews>
    <sheetView zoomScalePageLayoutView="0" workbookViewId="0" topLeftCell="A1">
      <selection activeCell="C32" sqref="C32"/>
    </sheetView>
  </sheetViews>
  <sheetFormatPr defaultColWidth="9.140625" defaultRowHeight="15"/>
  <cols>
    <col min="1" max="1" width="21.8515625" style="0" customWidth="1"/>
  </cols>
  <sheetData>
    <row r="1" ht="15">
      <c r="A1" s="28" t="s">
        <v>38</v>
      </c>
    </row>
    <row r="2" ht="15">
      <c r="A2" t="s">
        <v>37</v>
      </c>
    </row>
    <row r="3" ht="15">
      <c r="A3" t="s">
        <v>36</v>
      </c>
    </row>
    <row r="23" ht="15">
      <c r="A23" s="4" t="s">
        <v>39</v>
      </c>
    </row>
    <row r="24" ht="15">
      <c r="A24" t="s">
        <v>40</v>
      </c>
    </row>
    <row r="25" ht="15">
      <c r="A25" t="s">
        <v>41</v>
      </c>
    </row>
    <row r="26" ht="15">
      <c r="A26" t="s">
        <v>42</v>
      </c>
    </row>
    <row r="28" ht="51.75">
      <c r="A28" s="39" t="s">
        <v>43</v>
      </c>
    </row>
    <row r="29" ht="15">
      <c r="A29" s="38">
        <v>15000</v>
      </c>
    </row>
    <row r="30" ht="15">
      <c r="A30" s="38">
        <v>15100</v>
      </c>
    </row>
    <row r="31" ht="15">
      <c r="A31" s="38">
        <v>16000</v>
      </c>
    </row>
    <row r="32" ht="15">
      <c r="A32" s="38">
        <v>50700</v>
      </c>
    </row>
    <row r="33" ht="15">
      <c r="A33" s="38">
        <v>71000</v>
      </c>
    </row>
    <row r="34" ht="15">
      <c r="A34" s="38">
        <v>117900</v>
      </c>
    </row>
    <row r="35" ht="15">
      <c r="A35" s="38">
        <v>241300</v>
      </c>
    </row>
    <row r="36" ht="15">
      <c r="A36" s="38">
        <v>272400</v>
      </c>
    </row>
    <row r="37" ht="15">
      <c r="A37" s="38">
        <v>291900</v>
      </c>
    </row>
    <row r="38" ht="15">
      <c r="A38" s="38">
        <v>440200</v>
      </c>
    </row>
    <row r="39" ht="15">
      <c r="A39" s="38">
        <v>515500</v>
      </c>
    </row>
    <row r="40" ht="15">
      <c r="A40" s="38">
        <v>609000</v>
      </c>
    </row>
    <row r="41" ht="15">
      <c r="A41" s="38">
        <v>650300</v>
      </c>
    </row>
    <row r="42" ht="15">
      <c r="A42" s="38">
        <v>703900</v>
      </c>
    </row>
    <row r="43" ht="15">
      <c r="A43" s="38">
        <v>721000</v>
      </c>
    </row>
    <row r="44" ht="15">
      <c r="A44" s="38">
        <v>742500</v>
      </c>
    </row>
    <row r="45" ht="15">
      <c r="A45" s="38">
        <v>788800</v>
      </c>
    </row>
    <row r="46" ht="15">
      <c r="A46" s="38">
        <v>798300</v>
      </c>
    </row>
    <row r="47" ht="15">
      <c r="A47" s="38">
        <v>813500</v>
      </c>
    </row>
    <row r="48" ht="15">
      <c r="A48" s="38">
        <v>829700</v>
      </c>
    </row>
    <row r="49" ht="15">
      <c r="A49" s="38">
        <v>873000</v>
      </c>
    </row>
    <row r="50" ht="15">
      <c r="A50" s="38">
        <v>889100</v>
      </c>
    </row>
    <row r="51" ht="15">
      <c r="A51" s="38">
        <v>897800</v>
      </c>
    </row>
    <row r="52" ht="15">
      <c r="A52" s="38">
        <v>956000</v>
      </c>
    </row>
    <row r="53" ht="15">
      <c r="A53" s="38">
        <v>1179900</v>
      </c>
    </row>
    <row r="54" ht="15">
      <c r="A54" s="38">
        <v>1182400</v>
      </c>
    </row>
    <row r="55" ht="15">
      <c r="A55" s="38">
        <v>1271100</v>
      </c>
    </row>
    <row r="56" ht="15">
      <c r="A56" s="38">
        <v>1301700</v>
      </c>
    </row>
    <row r="57" ht="15">
      <c r="A57" s="38">
        <v>1515800</v>
      </c>
    </row>
    <row r="58" ht="15">
      <c r="A58" s="38">
        <v>1567800</v>
      </c>
    </row>
    <row r="59" ht="15">
      <c r="A59" s="38">
        <v>1650200</v>
      </c>
    </row>
    <row r="60" ht="15">
      <c r="A60" s="38">
        <v>1676700</v>
      </c>
    </row>
    <row r="61" ht="15">
      <c r="A61" s="38">
        <v>1769900</v>
      </c>
    </row>
    <row r="62" ht="15">
      <c r="A62" s="38">
        <v>1813900</v>
      </c>
    </row>
    <row r="63" ht="15">
      <c r="A63" s="38">
        <v>2050000</v>
      </c>
    </row>
    <row r="64" ht="15">
      <c r="A64" s="38">
        <v>2063500</v>
      </c>
    </row>
    <row r="65" ht="15">
      <c r="A65" s="38">
        <v>2125600</v>
      </c>
    </row>
    <row r="66" ht="15">
      <c r="A66" s="38">
        <v>2187000</v>
      </c>
    </row>
    <row r="67" ht="15">
      <c r="A67" s="38">
        <v>2225000</v>
      </c>
    </row>
    <row r="68" ht="15">
      <c r="A68" s="38">
        <v>2231200</v>
      </c>
    </row>
    <row r="69" ht="15">
      <c r="A69" s="38">
        <v>2601400</v>
      </c>
    </row>
    <row r="70" ht="15">
      <c r="A70" s="38">
        <v>2614000</v>
      </c>
    </row>
    <row r="71" ht="15">
      <c r="A71" s="38">
        <v>2689500</v>
      </c>
    </row>
    <row r="72" ht="15">
      <c r="A72" s="38">
        <v>2843800</v>
      </c>
    </row>
    <row r="73" ht="15">
      <c r="A73" s="38">
        <v>2891900</v>
      </c>
    </row>
    <row r="74" ht="15">
      <c r="A74" s="38">
        <v>2892500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4" customWidth="1"/>
  </cols>
  <sheetData>
    <row r="1" ht="15">
      <c r="A1" t="s">
        <v>2</v>
      </c>
    </row>
    <row r="2" ht="15">
      <c r="A2" t="s">
        <v>0</v>
      </c>
    </row>
    <row r="4" spans="1:7" ht="15">
      <c r="A4" s="2" t="s">
        <v>4</v>
      </c>
      <c r="B4" s="4">
        <v>0.9</v>
      </c>
      <c r="C4">
        <v>0.95</v>
      </c>
      <c r="D4">
        <v>0.975</v>
      </c>
      <c r="E4">
        <v>0.99</v>
      </c>
      <c r="F4">
        <v>0.995</v>
      </c>
      <c r="G4">
        <v>0.999</v>
      </c>
    </row>
    <row r="6" spans="1:7" ht="15">
      <c r="A6">
        <v>1</v>
      </c>
      <c r="B6" s="4">
        <v>3.078</v>
      </c>
      <c r="C6">
        <v>6.314</v>
      </c>
      <c r="D6">
        <v>12.706</v>
      </c>
      <c r="E6">
        <v>31.821</v>
      </c>
      <c r="F6">
        <v>63.657</v>
      </c>
      <c r="G6">
        <v>318.313</v>
      </c>
    </row>
    <row r="7" spans="1:7" ht="15">
      <c r="A7">
        <v>2</v>
      </c>
      <c r="B7" s="4">
        <v>1.886</v>
      </c>
      <c r="C7">
        <v>2.92</v>
      </c>
      <c r="D7">
        <v>4.303</v>
      </c>
      <c r="E7">
        <v>6.965</v>
      </c>
      <c r="F7">
        <v>9.925</v>
      </c>
      <c r="G7">
        <v>22.327</v>
      </c>
    </row>
    <row r="8" spans="1:7" ht="15">
      <c r="A8">
        <v>3</v>
      </c>
      <c r="B8" s="4">
        <v>1.638</v>
      </c>
      <c r="C8">
        <v>2.353</v>
      </c>
      <c r="D8">
        <v>3.182</v>
      </c>
      <c r="E8">
        <v>4.541</v>
      </c>
      <c r="F8">
        <v>5.841</v>
      </c>
      <c r="G8">
        <v>10.215</v>
      </c>
    </row>
    <row r="9" spans="1:7" ht="15">
      <c r="A9">
        <v>4</v>
      </c>
      <c r="B9" s="4">
        <v>1.533</v>
      </c>
      <c r="C9">
        <v>2.132</v>
      </c>
      <c r="D9">
        <v>2.776</v>
      </c>
      <c r="E9">
        <v>3.747</v>
      </c>
      <c r="F9">
        <v>4.604</v>
      </c>
      <c r="G9">
        <v>7.173</v>
      </c>
    </row>
    <row r="10" spans="1:7" ht="15">
      <c r="A10">
        <v>5</v>
      </c>
      <c r="B10" s="4">
        <v>1.476</v>
      </c>
      <c r="C10">
        <v>2.015</v>
      </c>
      <c r="D10">
        <v>2.571</v>
      </c>
      <c r="E10">
        <v>3.365</v>
      </c>
      <c r="F10">
        <v>4.032</v>
      </c>
      <c r="G10">
        <v>5.893</v>
      </c>
    </row>
    <row r="11" spans="1:7" ht="15">
      <c r="A11">
        <v>6</v>
      </c>
      <c r="B11" s="4">
        <v>1.44</v>
      </c>
      <c r="C11">
        <v>1.943</v>
      </c>
      <c r="D11">
        <v>2.447</v>
      </c>
      <c r="E11">
        <v>3.143</v>
      </c>
      <c r="F11">
        <v>3.707</v>
      </c>
      <c r="G11">
        <v>5.208</v>
      </c>
    </row>
    <row r="12" spans="1:7" ht="15">
      <c r="A12">
        <v>7</v>
      </c>
      <c r="B12" s="4">
        <v>1.415</v>
      </c>
      <c r="C12">
        <v>1.895</v>
      </c>
      <c r="D12">
        <v>2.365</v>
      </c>
      <c r="E12">
        <v>2.998</v>
      </c>
      <c r="F12">
        <v>3.499</v>
      </c>
      <c r="G12">
        <v>4.782</v>
      </c>
    </row>
    <row r="13" spans="1:7" ht="15">
      <c r="A13">
        <v>8</v>
      </c>
      <c r="B13" s="4">
        <v>1.397</v>
      </c>
      <c r="C13">
        <v>1.86</v>
      </c>
      <c r="D13">
        <v>2.306</v>
      </c>
      <c r="E13">
        <v>2.896</v>
      </c>
      <c r="F13">
        <v>3.355</v>
      </c>
      <c r="G13">
        <v>4.499</v>
      </c>
    </row>
    <row r="14" spans="1:7" ht="15">
      <c r="A14">
        <v>9</v>
      </c>
      <c r="B14" s="4">
        <v>1.383</v>
      </c>
      <c r="C14">
        <v>1.833</v>
      </c>
      <c r="D14">
        <v>2.262</v>
      </c>
      <c r="E14">
        <v>2.821</v>
      </c>
      <c r="F14">
        <v>3.25</v>
      </c>
      <c r="G14">
        <v>4.296</v>
      </c>
    </row>
    <row r="15" spans="1:7" ht="15">
      <c r="A15">
        <v>10</v>
      </c>
      <c r="B15" s="4">
        <v>1.372</v>
      </c>
      <c r="C15">
        <v>1.812</v>
      </c>
      <c r="D15">
        <v>2.228</v>
      </c>
      <c r="E15">
        <v>2.764</v>
      </c>
      <c r="F15">
        <v>3.169</v>
      </c>
      <c r="G15">
        <v>4.143</v>
      </c>
    </row>
    <row r="16" spans="1:7" ht="15">
      <c r="A16">
        <v>11</v>
      </c>
      <c r="B16" s="4">
        <v>1.363</v>
      </c>
      <c r="C16">
        <v>1.796</v>
      </c>
      <c r="D16">
        <v>2.201</v>
      </c>
      <c r="E16">
        <v>2.718</v>
      </c>
      <c r="F16">
        <v>3.106</v>
      </c>
      <c r="G16">
        <v>4.024</v>
      </c>
    </row>
    <row r="17" spans="1:7" ht="15">
      <c r="A17">
        <v>12</v>
      </c>
      <c r="B17" s="4">
        <v>1.356</v>
      </c>
      <c r="C17">
        <v>1.782</v>
      </c>
      <c r="D17">
        <v>2.179</v>
      </c>
      <c r="E17">
        <v>2.681</v>
      </c>
      <c r="F17">
        <v>3.055</v>
      </c>
      <c r="G17">
        <v>3.929</v>
      </c>
    </row>
    <row r="18" spans="1:7" ht="15">
      <c r="A18">
        <v>13</v>
      </c>
      <c r="B18" s="4">
        <v>1.35</v>
      </c>
      <c r="C18">
        <v>1.771</v>
      </c>
      <c r="D18">
        <v>2.16</v>
      </c>
      <c r="E18">
        <v>2.65</v>
      </c>
      <c r="F18">
        <v>3.012</v>
      </c>
      <c r="G18">
        <v>3.852</v>
      </c>
    </row>
    <row r="19" spans="1:7" ht="15">
      <c r="A19">
        <v>14</v>
      </c>
      <c r="B19" s="4">
        <v>1.345</v>
      </c>
      <c r="C19">
        <v>1.761</v>
      </c>
      <c r="D19">
        <v>2.145</v>
      </c>
      <c r="E19">
        <v>2.624</v>
      </c>
      <c r="F19">
        <v>2.977</v>
      </c>
      <c r="G19">
        <v>3.787</v>
      </c>
    </row>
    <row r="20" spans="1:7" ht="15">
      <c r="A20">
        <v>15</v>
      </c>
      <c r="B20" s="4">
        <v>1.341</v>
      </c>
      <c r="C20">
        <v>1.753</v>
      </c>
      <c r="D20">
        <v>2.131</v>
      </c>
      <c r="E20">
        <v>2.602</v>
      </c>
      <c r="F20">
        <v>2.947</v>
      </c>
      <c r="G20">
        <v>3.733</v>
      </c>
    </row>
    <row r="21" spans="1:7" ht="15">
      <c r="A21">
        <v>16</v>
      </c>
      <c r="B21" s="4">
        <v>1.337</v>
      </c>
      <c r="C21">
        <v>1.746</v>
      </c>
      <c r="D21">
        <v>2.12</v>
      </c>
      <c r="E21">
        <v>2.583</v>
      </c>
      <c r="F21">
        <v>2.921</v>
      </c>
      <c r="G21">
        <v>3.686</v>
      </c>
    </row>
    <row r="22" spans="1:7" ht="15">
      <c r="A22">
        <v>17</v>
      </c>
      <c r="B22" s="4">
        <v>1.333</v>
      </c>
      <c r="C22">
        <v>1.74</v>
      </c>
      <c r="D22">
        <v>2.11</v>
      </c>
      <c r="E22">
        <v>2.567</v>
      </c>
      <c r="F22">
        <v>2.898</v>
      </c>
      <c r="G22">
        <v>3.646</v>
      </c>
    </row>
    <row r="23" spans="1:7" ht="15">
      <c r="A23">
        <v>18</v>
      </c>
      <c r="B23" s="4">
        <v>1.33</v>
      </c>
      <c r="C23">
        <v>1.734</v>
      </c>
      <c r="D23">
        <v>2.101</v>
      </c>
      <c r="E23">
        <v>2.552</v>
      </c>
      <c r="F23">
        <v>2.878</v>
      </c>
      <c r="G23">
        <v>3.61</v>
      </c>
    </row>
    <row r="24" spans="1:7" ht="15">
      <c r="A24">
        <v>19</v>
      </c>
      <c r="B24" s="4">
        <v>1.328</v>
      </c>
      <c r="C24">
        <v>1.729</v>
      </c>
      <c r="D24">
        <v>2.093</v>
      </c>
      <c r="E24">
        <v>2.539</v>
      </c>
      <c r="F24">
        <v>2.861</v>
      </c>
      <c r="G24">
        <v>3.579</v>
      </c>
    </row>
    <row r="25" spans="1:7" ht="15">
      <c r="A25">
        <v>20</v>
      </c>
      <c r="B25" s="4">
        <v>1.325</v>
      </c>
      <c r="C25">
        <v>1.725</v>
      </c>
      <c r="D25">
        <v>2.086</v>
      </c>
      <c r="E25">
        <v>2.528</v>
      </c>
      <c r="F25">
        <v>2.845</v>
      </c>
      <c r="G25">
        <v>3.552</v>
      </c>
    </row>
    <row r="26" spans="1:7" ht="15">
      <c r="A26">
        <v>21</v>
      </c>
      <c r="B26" s="4">
        <v>1.323</v>
      </c>
      <c r="C26">
        <v>1.721</v>
      </c>
      <c r="D26">
        <v>2.08</v>
      </c>
      <c r="E26">
        <v>2.518</v>
      </c>
      <c r="F26">
        <v>2.831</v>
      </c>
      <c r="G26">
        <v>3.527</v>
      </c>
    </row>
    <row r="27" spans="1:7" ht="15">
      <c r="A27">
        <v>22</v>
      </c>
      <c r="B27" s="4">
        <v>1.321</v>
      </c>
      <c r="C27">
        <v>1.717</v>
      </c>
      <c r="D27">
        <v>2.074</v>
      </c>
      <c r="E27">
        <v>2.508</v>
      </c>
      <c r="F27">
        <v>2.819</v>
      </c>
      <c r="G27">
        <v>3.505</v>
      </c>
    </row>
    <row r="28" spans="1:7" ht="15">
      <c r="A28">
        <v>23</v>
      </c>
      <c r="B28" s="4">
        <v>1.319</v>
      </c>
      <c r="C28">
        <v>1.714</v>
      </c>
      <c r="D28">
        <v>2.069</v>
      </c>
      <c r="E28">
        <v>2.5</v>
      </c>
      <c r="F28">
        <v>2.807</v>
      </c>
      <c r="G28">
        <v>3.485</v>
      </c>
    </row>
    <row r="29" spans="1:7" ht="15">
      <c r="A29">
        <v>24</v>
      </c>
      <c r="B29" s="4">
        <v>1.318</v>
      </c>
      <c r="C29">
        <v>1.711</v>
      </c>
      <c r="D29">
        <v>2.064</v>
      </c>
      <c r="E29">
        <v>2.492</v>
      </c>
      <c r="F29">
        <v>2.797</v>
      </c>
      <c r="G29">
        <v>3.467</v>
      </c>
    </row>
    <row r="30" spans="1:7" ht="15">
      <c r="A30">
        <v>25</v>
      </c>
      <c r="B30" s="4">
        <v>1.316</v>
      </c>
      <c r="C30">
        <v>1.708</v>
      </c>
      <c r="D30">
        <v>2.06</v>
      </c>
      <c r="E30">
        <v>2.485</v>
      </c>
      <c r="F30">
        <v>2.787</v>
      </c>
      <c r="G30">
        <v>3.45</v>
      </c>
    </row>
    <row r="31" spans="1:7" ht="15">
      <c r="A31">
        <v>26</v>
      </c>
      <c r="B31" s="4">
        <v>1.315</v>
      </c>
      <c r="C31">
        <v>1.706</v>
      </c>
      <c r="D31">
        <v>2.056</v>
      </c>
      <c r="E31">
        <v>2.479</v>
      </c>
      <c r="F31">
        <v>2.779</v>
      </c>
      <c r="G31">
        <v>3.435</v>
      </c>
    </row>
    <row r="32" spans="1:7" ht="15">
      <c r="A32">
        <v>27</v>
      </c>
      <c r="B32" s="4">
        <v>1.314</v>
      </c>
      <c r="C32">
        <v>1.703</v>
      </c>
      <c r="D32">
        <v>2.052</v>
      </c>
      <c r="E32">
        <v>2.473</v>
      </c>
      <c r="F32">
        <v>2.771</v>
      </c>
      <c r="G32">
        <v>3.421</v>
      </c>
    </row>
    <row r="33" spans="1:7" ht="15">
      <c r="A33">
        <v>28</v>
      </c>
      <c r="B33" s="4">
        <v>1.313</v>
      </c>
      <c r="C33">
        <v>1.701</v>
      </c>
      <c r="D33">
        <v>2.048</v>
      </c>
      <c r="E33">
        <v>2.467</v>
      </c>
      <c r="F33">
        <v>2.763</v>
      </c>
      <c r="G33">
        <v>3.408</v>
      </c>
    </row>
    <row r="34" spans="1:7" ht="15">
      <c r="A34">
        <v>29</v>
      </c>
      <c r="B34" s="4">
        <v>1.311</v>
      </c>
      <c r="C34">
        <v>1.699</v>
      </c>
      <c r="D34">
        <v>2.045</v>
      </c>
      <c r="E34">
        <v>2.462</v>
      </c>
      <c r="F34">
        <v>2.756</v>
      </c>
      <c r="G34">
        <v>3.396</v>
      </c>
    </row>
    <row r="35" spans="1:7" ht="15">
      <c r="A35">
        <v>30</v>
      </c>
      <c r="B35" s="4">
        <v>1.31</v>
      </c>
      <c r="C35">
        <v>1.697</v>
      </c>
      <c r="D35">
        <v>2.042</v>
      </c>
      <c r="E35">
        <v>2.457</v>
      </c>
      <c r="F35">
        <v>2.75</v>
      </c>
      <c r="G35">
        <v>3.385</v>
      </c>
    </row>
    <row r="36" spans="1:7" ht="15">
      <c r="A36">
        <v>31</v>
      </c>
      <c r="B36" s="4">
        <v>1.309</v>
      </c>
      <c r="C36">
        <v>1.696</v>
      </c>
      <c r="D36">
        <v>2.04</v>
      </c>
      <c r="E36">
        <v>2.453</v>
      </c>
      <c r="F36">
        <v>2.744</v>
      </c>
      <c r="G36">
        <v>3.375</v>
      </c>
    </row>
    <row r="37" spans="1:7" ht="15">
      <c r="A37">
        <v>32</v>
      </c>
      <c r="B37" s="4">
        <v>1.309</v>
      </c>
      <c r="C37">
        <v>1.694</v>
      </c>
      <c r="D37">
        <v>2.037</v>
      </c>
      <c r="E37">
        <v>2.449</v>
      </c>
      <c r="F37">
        <v>2.738</v>
      </c>
      <c r="G37">
        <v>3.365</v>
      </c>
    </row>
    <row r="38" spans="1:7" ht="15">
      <c r="A38">
        <v>33</v>
      </c>
      <c r="B38" s="4">
        <v>1.308</v>
      </c>
      <c r="C38">
        <v>1.692</v>
      </c>
      <c r="D38">
        <v>2.035</v>
      </c>
      <c r="E38">
        <v>2.445</v>
      </c>
      <c r="F38">
        <v>2.733</v>
      </c>
      <c r="G38">
        <v>3.356</v>
      </c>
    </row>
    <row r="39" spans="1:7" ht="15">
      <c r="A39">
        <v>34</v>
      </c>
      <c r="B39" s="4">
        <v>1.307</v>
      </c>
      <c r="C39">
        <v>1.691</v>
      </c>
      <c r="D39">
        <v>2.032</v>
      </c>
      <c r="E39">
        <v>2.441</v>
      </c>
      <c r="F39">
        <v>2.728</v>
      </c>
      <c r="G39">
        <v>3.348</v>
      </c>
    </row>
    <row r="40" spans="1:7" ht="15">
      <c r="A40">
        <v>35</v>
      </c>
      <c r="B40" s="4">
        <v>1.306</v>
      </c>
      <c r="C40">
        <v>1.69</v>
      </c>
      <c r="D40">
        <v>2.03</v>
      </c>
      <c r="E40">
        <v>2.438</v>
      </c>
      <c r="F40">
        <v>2.724</v>
      </c>
      <c r="G40">
        <v>3.34</v>
      </c>
    </row>
    <row r="41" spans="1:7" ht="15">
      <c r="A41">
        <v>36</v>
      </c>
      <c r="B41" s="4">
        <v>1.306</v>
      </c>
      <c r="C41">
        <v>1.688</v>
      </c>
      <c r="D41">
        <v>2.028</v>
      </c>
      <c r="E41">
        <v>2.434</v>
      </c>
      <c r="F41">
        <v>2.719</v>
      </c>
      <c r="G41">
        <v>3.333</v>
      </c>
    </row>
    <row r="42" spans="1:7" ht="15">
      <c r="A42">
        <v>37</v>
      </c>
      <c r="B42" s="4">
        <v>1.305</v>
      </c>
      <c r="C42">
        <v>1.687</v>
      </c>
      <c r="D42">
        <v>2.026</v>
      </c>
      <c r="E42">
        <v>2.431</v>
      </c>
      <c r="F42">
        <v>2.715</v>
      </c>
      <c r="G42">
        <v>3.326</v>
      </c>
    </row>
    <row r="43" spans="1:7" ht="15">
      <c r="A43">
        <v>38</v>
      </c>
      <c r="B43" s="4">
        <v>1.304</v>
      </c>
      <c r="C43">
        <v>1.686</v>
      </c>
      <c r="D43">
        <v>2.024</v>
      </c>
      <c r="E43">
        <v>2.429</v>
      </c>
      <c r="F43">
        <v>2.712</v>
      </c>
      <c r="G43">
        <v>3.319</v>
      </c>
    </row>
    <row r="44" spans="1:7" ht="15">
      <c r="A44">
        <v>39</v>
      </c>
      <c r="B44" s="4">
        <v>1.304</v>
      </c>
      <c r="C44">
        <v>1.685</v>
      </c>
      <c r="D44">
        <v>2.023</v>
      </c>
      <c r="E44">
        <v>2.426</v>
      </c>
      <c r="F44">
        <v>2.708</v>
      </c>
      <c r="G44">
        <v>3.313</v>
      </c>
    </row>
    <row r="45" spans="1:7" ht="15">
      <c r="A45">
        <v>40</v>
      </c>
      <c r="B45" s="4">
        <v>1.303</v>
      </c>
      <c r="C45">
        <v>1.684</v>
      </c>
      <c r="D45">
        <v>2.021</v>
      </c>
      <c r="E45">
        <v>2.423</v>
      </c>
      <c r="F45">
        <v>2.704</v>
      </c>
      <c r="G45">
        <v>3.307</v>
      </c>
    </row>
    <row r="46" spans="1:7" ht="15">
      <c r="A46">
        <v>41</v>
      </c>
      <c r="B46" s="4">
        <v>1.303</v>
      </c>
      <c r="C46">
        <v>1.683</v>
      </c>
      <c r="D46">
        <v>2.02</v>
      </c>
      <c r="E46">
        <v>2.421</v>
      </c>
      <c r="F46">
        <v>2.701</v>
      </c>
      <c r="G46">
        <v>3.301</v>
      </c>
    </row>
    <row r="47" spans="1:7" ht="15">
      <c r="A47">
        <v>42</v>
      </c>
      <c r="B47" s="4">
        <v>1.302</v>
      </c>
      <c r="C47">
        <v>1.682</v>
      </c>
      <c r="D47">
        <v>2.018</v>
      </c>
      <c r="E47">
        <v>2.418</v>
      </c>
      <c r="F47">
        <v>2.698</v>
      </c>
      <c r="G47">
        <v>3.296</v>
      </c>
    </row>
    <row r="48" spans="1:7" ht="15">
      <c r="A48">
        <v>43</v>
      </c>
      <c r="B48" s="4">
        <v>1.302</v>
      </c>
      <c r="C48">
        <v>1.681</v>
      </c>
      <c r="D48">
        <v>2.017</v>
      </c>
      <c r="E48">
        <v>2.416</v>
      </c>
      <c r="F48">
        <v>2.695</v>
      </c>
      <c r="G48">
        <v>3.291</v>
      </c>
    </row>
    <row r="49" spans="1:7" ht="15">
      <c r="A49">
        <v>44</v>
      </c>
      <c r="B49" s="4">
        <v>1.301</v>
      </c>
      <c r="C49">
        <v>1.68</v>
      </c>
      <c r="D49">
        <v>2.015</v>
      </c>
      <c r="E49">
        <v>2.414</v>
      </c>
      <c r="F49">
        <v>2.692</v>
      </c>
      <c r="G49">
        <v>3.286</v>
      </c>
    </row>
    <row r="50" spans="1:7" ht="15">
      <c r="A50">
        <v>45</v>
      </c>
      <c r="B50" s="4">
        <v>1.301</v>
      </c>
      <c r="C50">
        <v>1.679</v>
      </c>
      <c r="D50">
        <v>2.014</v>
      </c>
      <c r="E50">
        <v>2.412</v>
      </c>
      <c r="F50">
        <v>2.69</v>
      </c>
      <c r="G50">
        <v>3.281</v>
      </c>
    </row>
    <row r="51" spans="1:7" ht="15">
      <c r="A51">
        <v>46</v>
      </c>
      <c r="B51" s="4">
        <v>1.3</v>
      </c>
      <c r="C51">
        <v>1.679</v>
      </c>
      <c r="D51">
        <v>2.013</v>
      </c>
      <c r="E51">
        <v>2.41</v>
      </c>
      <c r="F51">
        <v>2.687</v>
      </c>
      <c r="G51">
        <v>3.277</v>
      </c>
    </row>
    <row r="52" spans="1:7" ht="15">
      <c r="A52">
        <v>47</v>
      </c>
      <c r="B52" s="4">
        <v>1.3</v>
      </c>
      <c r="C52">
        <v>1.678</v>
      </c>
      <c r="D52">
        <v>2.012</v>
      </c>
      <c r="E52">
        <v>2.408</v>
      </c>
      <c r="F52">
        <v>2.685</v>
      </c>
      <c r="G52">
        <v>3.273</v>
      </c>
    </row>
    <row r="53" spans="1:7" ht="15">
      <c r="A53">
        <v>48</v>
      </c>
      <c r="B53" s="4">
        <v>1.299</v>
      </c>
      <c r="C53">
        <v>1.677</v>
      </c>
      <c r="D53">
        <v>2.011</v>
      </c>
      <c r="E53">
        <v>2.407</v>
      </c>
      <c r="F53">
        <v>2.682</v>
      </c>
      <c r="G53">
        <v>3.269</v>
      </c>
    </row>
    <row r="54" spans="1:7" ht="15">
      <c r="A54">
        <v>49</v>
      </c>
      <c r="B54" s="4">
        <v>1.299</v>
      </c>
      <c r="C54">
        <v>1.677</v>
      </c>
      <c r="D54">
        <v>2.01</v>
      </c>
      <c r="E54">
        <v>2.405</v>
      </c>
      <c r="F54">
        <v>2.68</v>
      </c>
      <c r="G54">
        <v>3.265</v>
      </c>
    </row>
    <row r="55" spans="1:7" ht="15">
      <c r="A55">
        <v>50</v>
      </c>
      <c r="B55" s="4">
        <v>1.299</v>
      </c>
      <c r="C55">
        <v>1.676</v>
      </c>
      <c r="D55">
        <v>2.009</v>
      </c>
      <c r="E55">
        <v>2.403</v>
      </c>
      <c r="F55">
        <v>2.678</v>
      </c>
      <c r="G55">
        <v>3.261</v>
      </c>
    </row>
    <row r="56" spans="1:7" ht="15">
      <c r="A56">
        <v>51</v>
      </c>
      <c r="B56" s="4">
        <v>1.298</v>
      </c>
      <c r="C56">
        <v>1.675</v>
      </c>
      <c r="D56">
        <v>2.008</v>
      </c>
      <c r="E56">
        <v>2.402</v>
      </c>
      <c r="F56">
        <v>2.676</v>
      </c>
      <c r="G56">
        <v>3.258</v>
      </c>
    </row>
    <row r="57" spans="1:7" ht="15">
      <c r="A57">
        <v>52</v>
      </c>
      <c r="B57" s="4">
        <v>1.298</v>
      </c>
      <c r="C57">
        <v>1.675</v>
      </c>
      <c r="D57">
        <v>2.007</v>
      </c>
      <c r="E57">
        <v>2.4</v>
      </c>
      <c r="F57">
        <v>2.674</v>
      </c>
      <c r="G57">
        <v>3.255</v>
      </c>
    </row>
    <row r="58" spans="1:7" ht="15">
      <c r="A58">
        <v>53</v>
      </c>
      <c r="B58" s="4">
        <v>1.298</v>
      </c>
      <c r="C58">
        <v>1.674</v>
      </c>
      <c r="D58">
        <v>2.006</v>
      </c>
      <c r="E58">
        <v>2.399</v>
      </c>
      <c r="F58">
        <v>2.672</v>
      </c>
      <c r="G58">
        <v>3.251</v>
      </c>
    </row>
    <row r="59" spans="1:7" ht="15">
      <c r="A59">
        <v>54</v>
      </c>
      <c r="B59" s="4">
        <v>1.297</v>
      </c>
      <c r="C59">
        <v>1.674</v>
      </c>
      <c r="D59">
        <v>2.005</v>
      </c>
      <c r="E59">
        <v>2.397</v>
      </c>
      <c r="F59">
        <v>2.67</v>
      </c>
      <c r="G59">
        <v>3.248</v>
      </c>
    </row>
    <row r="60" spans="1:7" ht="15">
      <c r="A60">
        <v>55</v>
      </c>
      <c r="B60" s="4">
        <v>1.297</v>
      </c>
      <c r="C60">
        <v>1.673</v>
      </c>
      <c r="D60">
        <v>2.004</v>
      </c>
      <c r="E60">
        <v>2.396</v>
      </c>
      <c r="F60">
        <v>2.668</v>
      </c>
      <c r="G60">
        <v>3.245</v>
      </c>
    </row>
    <row r="61" spans="1:7" ht="15">
      <c r="A61">
        <v>56</v>
      </c>
      <c r="B61" s="4">
        <v>1.297</v>
      </c>
      <c r="C61">
        <v>1.673</v>
      </c>
      <c r="D61">
        <v>2.003</v>
      </c>
      <c r="E61">
        <v>2.395</v>
      </c>
      <c r="F61">
        <v>2.667</v>
      </c>
      <c r="G61">
        <v>3.242</v>
      </c>
    </row>
    <row r="62" spans="1:7" ht="15">
      <c r="A62">
        <v>57</v>
      </c>
      <c r="B62" s="4">
        <v>1.297</v>
      </c>
      <c r="C62">
        <v>1.672</v>
      </c>
      <c r="D62">
        <v>2.002</v>
      </c>
      <c r="E62">
        <v>2.394</v>
      </c>
      <c r="F62">
        <v>2.665</v>
      </c>
      <c r="G62">
        <v>3.239</v>
      </c>
    </row>
    <row r="63" spans="1:7" ht="15">
      <c r="A63">
        <v>58</v>
      </c>
      <c r="B63" s="4">
        <v>1.296</v>
      </c>
      <c r="C63">
        <v>1.672</v>
      </c>
      <c r="D63">
        <v>2.002</v>
      </c>
      <c r="E63">
        <v>2.392</v>
      </c>
      <c r="F63">
        <v>2.663</v>
      </c>
      <c r="G63">
        <v>3.237</v>
      </c>
    </row>
    <row r="64" spans="1:7" ht="15">
      <c r="A64">
        <v>59</v>
      </c>
      <c r="B64" s="4">
        <v>1.296</v>
      </c>
      <c r="C64">
        <v>1.671</v>
      </c>
      <c r="D64">
        <v>2.001</v>
      </c>
      <c r="E64">
        <v>2.391</v>
      </c>
      <c r="F64">
        <v>2.662</v>
      </c>
      <c r="G64">
        <v>3.234</v>
      </c>
    </row>
    <row r="65" spans="1:7" ht="15">
      <c r="A65">
        <v>60</v>
      </c>
      <c r="B65" s="4">
        <v>1.296</v>
      </c>
      <c r="C65">
        <v>1.671</v>
      </c>
      <c r="D65">
        <v>2</v>
      </c>
      <c r="E65">
        <v>2.39</v>
      </c>
      <c r="F65">
        <v>2.66</v>
      </c>
      <c r="G65">
        <v>3.232</v>
      </c>
    </row>
    <row r="66" spans="1:7" ht="15">
      <c r="A66">
        <v>61</v>
      </c>
      <c r="B66" s="4">
        <v>1.296</v>
      </c>
      <c r="C66">
        <v>1.67</v>
      </c>
      <c r="D66">
        <v>2</v>
      </c>
      <c r="E66">
        <v>2.389</v>
      </c>
      <c r="F66">
        <v>2.659</v>
      </c>
      <c r="G66">
        <v>3.229</v>
      </c>
    </row>
    <row r="67" spans="1:7" ht="15">
      <c r="A67">
        <v>62</v>
      </c>
      <c r="B67" s="4">
        <v>1.295</v>
      </c>
      <c r="C67">
        <v>1.67</v>
      </c>
      <c r="D67">
        <v>1.999</v>
      </c>
      <c r="E67">
        <v>2.388</v>
      </c>
      <c r="F67">
        <v>2.657</v>
      </c>
      <c r="G67">
        <v>3.227</v>
      </c>
    </row>
    <row r="68" spans="1:7" ht="15">
      <c r="A68">
        <v>63</v>
      </c>
      <c r="B68" s="4">
        <v>1.295</v>
      </c>
      <c r="C68">
        <v>1.669</v>
      </c>
      <c r="D68">
        <v>1.998</v>
      </c>
      <c r="E68">
        <v>2.387</v>
      </c>
      <c r="F68">
        <v>2.656</v>
      </c>
      <c r="G68">
        <v>3.225</v>
      </c>
    </row>
    <row r="69" spans="1:7" ht="15">
      <c r="A69">
        <v>64</v>
      </c>
      <c r="B69" s="4">
        <v>1.295</v>
      </c>
      <c r="C69">
        <v>1.669</v>
      </c>
      <c r="D69">
        <v>1.998</v>
      </c>
      <c r="E69">
        <v>2.386</v>
      </c>
      <c r="F69">
        <v>2.655</v>
      </c>
      <c r="G69">
        <v>3.223</v>
      </c>
    </row>
    <row r="70" spans="1:7" ht="15">
      <c r="A70">
        <v>65</v>
      </c>
      <c r="B70" s="4">
        <v>1.295</v>
      </c>
      <c r="C70">
        <v>1.669</v>
      </c>
      <c r="D70">
        <v>1.997</v>
      </c>
      <c r="E70">
        <v>2.385</v>
      </c>
      <c r="F70">
        <v>2.654</v>
      </c>
      <c r="G70">
        <v>3.22</v>
      </c>
    </row>
    <row r="71" spans="1:7" ht="15">
      <c r="A71">
        <v>66</v>
      </c>
      <c r="B71" s="4">
        <v>1.295</v>
      </c>
      <c r="C71">
        <v>1.668</v>
      </c>
      <c r="D71">
        <v>1.997</v>
      </c>
      <c r="E71">
        <v>2.384</v>
      </c>
      <c r="F71">
        <v>2.652</v>
      </c>
      <c r="G71">
        <v>3.218</v>
      </c>
    </row>
    <row r="72" spans="1:7" ht="15">
      <c r="A72">
        <v>67</v>
      </c>
      <c r="B72" s="4">
        <v>1.294</v>
      </c>
      <c r="C72">
        <v>1.668</v>
      </c>
      <c r="D72">
        <v>1.996</v>
      </c>
      <c r="E72">
        <v>2.383</v>
      </c>
      <c r="F72">
        <v>2.651</v>
      </c>
      <c r="G72">
        <v>3.216</v>
      </c>
    </row>
    <row r="73" spans="1:7" ht="15">
      <c r="A73">
        <v>68</v>
      </c>
      <c r="B73" s="4">
        <v>1.294</v>
      </c>
      <c r="C73">
        <v>1.668</v>
      </c>
      <c r="D73">
        <v>1.995</v>
      </c>
      <c r="E73">
        <v>2.382</v>
      </c>
      <c r="F73">
        <v>2.65</v>
      </c>
      <c r="G73">
        <v>3.214</v>
      </c>
    </row>
    <row r="74" spans="1:7" ht="15">
      <c r="A74">
        <v>69</v>
      </c>
      <c r="B74" s="4">
        <v>1.294</v>
      </c>
      <c r="C74">
        <v>1.667</v>
      </c>
      <c r="D74">
        <v>1.995</v>
      </c>
      <c r="E74">
        <v>2.382</v>
      </c>
      <c r="F74">
        <v>2.649</v>
      </c>
      <c r="G74">
        <v>3.213</v>
      </c>
    </row>
    <row r="75" spans="1:7" ht="15">
      <c r="A75">
        <v>70</v>
      </c>
      <c r="B75" s="4">
        <v>1.294</v>
      </c>
      <c r="C75">
        <v>1.667</v>
      </c>
      <c r="D75">
        <v>1.994</v>
      </c>
      <c r="E75">
        <v>2.381</v>
      </c>
      <c r="F75">
        <v>2.648</v>
      </c>
      <c r="G75">
        <v>3.211</v>
      </c>
    </row>
    <row r="76" spans="1:7" ht="15">
      <c r="A76">
        <v>71</v>
      </c>
      <c r="B76" s="4">
        <v>1.294</v>
      </c>
      <c r="C76">
        <v>1.667</v>
      </c>
      <c r="D76">
        <v>1.994</v>
      </c>
      <c r="E76">
        <v>2.38</v>
      </c>
      <c r="F76">
        <v>2.647</v>
      </c>
      <c r="G76">
        <v>3.209</v>
      </c>
    </row>
    <row r="77" spans="1:7" ht="15">
      <c r="A77">
        <v>72</v>
      </c>
      <c r="B77" s="4">
        <v>1.293</v>
      </c>
      <c r="C77">
        <v>1.666</v>
      </c>
      <c r="D77">
        <v>1.993</v>
      </c>
      <c r="E77">
        <v>2.379</v>
      </c>
      <c r="F77">
        <v>2.646</v>
      </c>
      <c r="G77">
        <v>3.207</v>
      </c>
    </row>
    <row r="78" spans="1:7" ht="15">
      <c r="A78">
        <v>73</v>
      </c>
      <c r="B78" s="4">
        <v>1.293</v>
      </c>
      <c r="C78">
        <v>1.666</v>
      </c>
      <c r="D78">
        <v>1.993</v>
      </c>
      <c r="E78">
        <v>2.379</v>
      </c>
      <c r="F78">
        <v>2.645</v>
      </c>
      <c r="G78">
        <v>3.206</v>
      </c>
    </row>
    <row r="79" spans="1:7" ht="15">
      <c r="A79">
        <v>74</v>
      </c>
      <c r="B79" s="4">
        <v>1.293</v>
      </c>
      <c r="C79">
        <v>1.666</v>
      </c>
      <c r="D79">
        <v>1.993</v>
      </c>
      <c r="E79">
        <v>2.378</v>
      </c>
      <c r="F79">
        <v>2.644</v>
      </c>
      <c r="G79">
        <v>3.204</v>
      </c>
    </row>
    <row r="80" spans="1:7" ht="15">
      <c r="A80">
        <v>75</v>
      </c>
      <c r="B80" s="4">
        <v>1.293</v>
      </c>
      <c r="C80">
        <v>1.665</v>
      </c>
      <c r="D80">
        <v>1.992</v>
      </c>
      <c r="E80">
        <v>2.377</v>
      </c>
      <c r="F80">
        <v>2.643</v>
      </c>
      <c r="G80">
        <v>3.202</v>
      </c>
    </row>
    <row r="81" spans="1:7" ht="15">
      <c r="A81">
        <v>76</v>
      </c>
      <c r="B81" s="4">
        <v>1.293</v>
      </c>
      <c r="C81">
        <v>1.665</v>
      </c>
      <c r="D81">
        <v>1.992</v>
      </c>
      <c r="E81">
        <v>2.376</v>
      </c>
      <c r="F81">
        <v>2.642</v>
      </c>
      <c r="G81">
        <v>3.201</v>
      </c>
    </row>
    <row r="82" spans="1:7" ht="15">
      <c r="A82">
        <v>77</v>
      </c>
      <c r="B82" s="4">
        <v>1.293</v>
      </c>
      <c r="C82">
        <v>1.665</v>
      </c>
      <c r="D82">
        <v>1.991</v>
      </c>
      <c r="E82">
        <v>2.376</v>
      </c>
      <c r="F82">
        <v>2.641</v>
      </c>
      <c r="G82">
        <v>3.199</v>
      </c>
    </row>
    <row r="83" spans="1:7" ht="15">
      <c r="A83">
        <v>78</v>
      </c>
      <c r="B83" s="4">
        <v>1.292</v>
      </c>
      <c r="C83">
        <v>1.665</v>
      </c>
      <c r="D83">
        <v>1.991</v>
      </c>
      <c r="E83">
        <v>2.375</v>
      </c>
      <c r="F83">
        <v>2.64</v>
      </c>
      <c r="G83">
        <v>3.198</v>
      </c>
    </row>
    <row r="84" spans="1:7" ht="15">
      <c r="A84">
        <v>79</v>
      </c>
      <c r="B84" s="4">
        <v>1.292</v>
      </c>
      <c r="C84">
        <v>1.664</v>
      </c>
      <c r="D84">
        <v>1.99</v>
      </c>
      <c r="E84">
        <v>2.374</v>
      </c>
      <c r="F84">
        <v>2.64</v>
      </c>
      <c r="G84">
        <v>3.197</v>
      </c>
    </row>
    <row r="85" spans="1:7" ht="15">
      <c r="A85">
        <v>80</v>
      </c>
      <c r="B85" s="4">
        <v>1.292</v>
      </c>
      <c r="C85">
        <v>1.664</v>
      </c>
      <c r="D85">
        <v>1.99</v>
      </c>
      <c r="E85">
        <v>2.374</v>
      </c>
      <c r="F85">
        <v>2.639</v>
      </c>
      <c r="G85">
        <v>3.195</v>
      </c>
    </row>
    <row r="86" spans="1:7" ht="15">
      <c r="A86">
        <v>81</v>
      </c>
      <c r="B86" s="4">
        <v>1.292</v>
      </c>
      <c r="C86">
        <v>1.664</v>
      </c>
      <c r="D86">
        <v>1.99</v>
      </c>
      <c r="E86">
        <v>2.373</v>
      </c>
      <c r="F86">
        <v>2.638</v>
      </c>
      <c r="G86">
        <v>3.194</v>
      </c>
    </row>
    <row r="87" spans="1:7" ht="15">
      <c r="A87">
        <v>82</v>
      </c>
      <c r="B87" s="4">
        <v>1.292</v>
      </c>
      <c r="C87">
        <v>1.664</v>
      </c>
      <c r="D87">
        <v>1.989</v>
      </c>
      <c r="E87">
        <v>2.373</v>
      </c>
      <c r="F87">
        <v>2.637</v>
      </c>
      <c r="G87">
        <v>3.193</v>
      </c>
    </row>
    <row r="88" spans="1:7" ht="15">
      <c r="A88">
        <v>83</v>
      </c>
      <c r="B88" s="4">
        <v>1.292</v>
      </c>
      <c r="C88">
        <v>1.663</v>
      </c>
      <c r="D88">
        <v>1.989</v>
      </c>
      <c r="E88">
        <v>2.372</v>
      </c>
      <c r="F88">
        <v>2.636</v>
      </c>
      <c r="G88">
        <v>3.191</v>
      </c>
    </row>
    <row r="89" spans="1:7" ht="15">
      <c r="A89">
        <v>84</v>
      </c>
      <c r="B89" s="4">
        <v>1.292</v>
      </c>
      <c r="C89">
        <v>1.663</v>
      </c>
      <c r="D89">
        <v>1.989</v>
      </c>
      <c r="E89">
        <v>2.372</v>
      </c>
      <c r="F89">
        <v>2.636</v>
      </c>
      <c r="G89">
        <v>3.19</v>
      </c>
    </row>
    <row r="90" spans="1:7" ht="15">
      <c r="A90">
        <v>85</v>
      </c>
      <c r="B90" s="4">
        <v>1.292</v>
      </c>
      <c r="C90">
        <v>1.663</v>
      </c>
      <c r="D90">
        <v>1.988</v>
      </c>
      <c r="E90">
        <v>2.371</v>
      </c>
      <c r="F90">
        <v>2.635</v>
      </c>
      <c r="G90">
        <v>3.189</v>
      </c>
    </row>
    <row r="91" spans="1:7" ht="15">
      <c r="A91">
        <v>86</v>
      </c>
      <c r="B91" s="4">
        <v>1.291</v>
      </c>
      <c r="C91">
        <v>1.663</v>
      </c>
      <c r="D91">
        <v>1.988</v>
      </c>
      <c r="E91">
        <v>2.37</v>
      </c>
      <c r="F91">
        <v>2.634</v>
      </c>
      <c r="G91">
        <v>3.188</v>
      </c>
    </row>
    <row r="92" spans="1:7" ht="15">
      <c r="A92">
        <v>87</v>
      </c>
      <c r="B92" s="4">
        <v>1.291</v>
      </c>
      <c r="C92">
        <v>1.663</v>
      </c>
      <c r="D92">
        <v>1.988</v>
      </c>
      <c r="E92">
        <v>2.37</v>
      </c>
      <c r="F92">
        <v>2.634</v>
      </c>
      <c r="G92">
        <v>3.187</v>
      </c>
    </row>
    <row r="93" spans="1:7" ht="15">
      <c r="A93">
        <v>88</v>
      </c>
      <c r="B93" s="4">
        <v>1.291</v>
      </c>
      <c r="C93">
        <v>1.662</v>
      </c>
      <c r="D93">
        <v>1.987</v>
      </c>
      <c r="E93">
        <v>2.369</v>
      </c>
      <c r="F93">
        <v>2.633</v>
      </c>
      <c r="G93">
        <v>3.185</v>
      </c>
    </row>
    <row r="94" spans="1:7" ht="15">
      <c r="A94">
        <v>89</v>
      </c>
      <c r="B94" s="4">
        <v>1.291</v>
      </c>
      <c r="C94">
        <v>1.662</v>
      </c>
      <c r="D94">
        <v>1.987</v>
      </c>
      <c r="E94">
        <v>2.369</v>
      </c>
      <c r="F94">
        <v>2.632</v>
      </c>
      <c r="G94">
        <v>3.184</v>
      </c>
    </row>
    <row r="95" spans="1:7" ht="15">
      <c r="A95">
        <v>90</v>
      </c>
      <c r="B95" s="4">
        <v>1.291</v>
      </c>
      <c r="C95">
        <v>1.662</v>
      </c>
      <c r="D95">
        <v>1.987</v>
      </c>
      <c r="E95">
        <v>2.368</v>
      </c>
      <c r="F95">
        <v>2.632</v>
      </c>
      <c r="G95">
        <v>3.183</v>
      </c>
    </row>
    <row r="96" spans="1:7" ht="15">
      <c r="A96">
        <v>91</v>
      </c>
      <c r="B96" s="4">
        <v>1.291</v>
      </c>
      <c r="C96">
        <v>1.662</v>
      </c>
      <c r="D96">
        <v>1.986</v>
      </c>
      <c r="E96">
        <v>2.368</v>
      </c>
      <c r="F96">
        <v>2.631</v>
      </c>
      <c r="G96">
        <v>3.182</v>
      </c>
    </row>
    <row r="97" spans="1:7" ht="15">
      <c r="A97">
        <v>92</v>
      </c>
      <c r="B97" s="4">
        <v>1.291</v>
      </c>
      <c r="C97">
        <v>1.662</v>
      </c>
      <c r="D97">
        <v>1.986</v>
      </c>
      <c r="E97">
        <v>2.368</v>
      </c>
      <c r="F97">
        <v>2.63</v>
      </c>
      <c r="G97">
        <v>3.181</v>
      </c>
    </row>
    <row r="98" spans="1:7" ht="15">
      <c r="A98">
        <v>93</v>
      </c>
      <c r="B98" s="4">
        <v>1.291</v>
      </c>
      <c r="C98">
        <v>1.661</v>
      </c>
      <c r="D98">
        <v>1.986</v>
      </c>
      <c r="E98">
        <v>2.367</v>
      </c>
      <c r="F98">
        <v>2.63</v>
      </c>
      <c r="G98">
        <v>3.18</v>
      </c>
    </row>
    <row r="99" spans="1:7" ht="15">
      <c r="A99">
        <v>94</v>
      </c>
      <c r="B99" s="4">
        <v>1.291</v>
      </c>
      <c r="C99">
        <v>1.661</v>
      </c>
      <c r="D99">
        <v>1.986</v>
      </c>
      <c r="E99">
        <v>2.367</v>
      </c>
      <c r="F99">
        <v>2.629</v>
      </c>
      <c r="G99">
        <v>3.179</v>
      </c>
    </row>
    <row r="100" spans="1:7" ht="15">
      <c r="A100">
        <v>95</v>
      </c>
      <c r="B100" s="4">
        <v>1.291</v>
      </c>
      <c r="C100">
        <v>1.661</v>
      </c>
      <c r="D100">
        <v>1.985</v>
      </c>
      <c r="E100">
        <v>2.366</v>
      </c>
      <c r="F100">
        <v>2.629</v>
      </c>
      <c r="G100">
        <v>3.178</v>
      </c>
    </row>
    <row r="101" spans="1:7" ht="15">
      <c r="A101">
        <v>96</v>
      </c>
      <c r="B101" s="4">
        <v>1.29</v>
      </c>
      <c r="C101">
        <v>1.661</v>
      </c>
      <c r="D101">
        <v>1.985</v>
      </c>
      <c r="E101">
        <v>2.366</v>
      </c>
      <c r="F101">
        <v>2.628</v>
      </c>
      <c r="G101">
        <v>3.177</v>
      </c>
    </row>
    <row r="102" spans="1:7" ht="15">
      <c r="A102">
        <v>97</v>
      </c>
      <c r="B102" s="4">
        <v>1.29</v>
      </c>
      <c r="C102">
        <v>1.661</v>
      </c>
      <c r="D102">
        <v>1.985</v>
      </c>
      <c r="E102">
        <v>2.365</v>
      </c>
      <c r="F102">
        <v>2.627</v>
      </c>
      <c r="G102">
        <v>3.176</v>
      </c>
    </row>
    <row r="103" spans="1:7" ht="15">
      <c r="A103">
        <v>98</v>
      </c>
      <c r="B103" s="4">
        <v>1.29</v>
      </c>
      <c r="C103">
        <v>1.661</v>
      </c>
      <c r="D103">
        <v>1.984</v>
      </c>
      <c r="E103">
        <v>2.365</v>
      </c>
      <c r="F103">
        <v>2.627</v>
      </c>
      <c r="G103">
        <v>3.175</v>
      </c>
    </row>
    <row r="104" spans="1:7" ht="15">
      <c r="A104">
        <v>99</v>
      </c>
      <c r="B104" s="4">
        <v>1.29</v>
      </c>
      <c r="C104">
        <v>1.66</v>
      </c>
      <c r="D104">
        <v>1.984</v>
      </c>
      <c r="E104">
        <v>2.365</v>
      </c>
      <c r="F104">
        <v>2.626</v>
      </c>
      <c r="G104">
        <v>3.175</v>
      </c>
    </row>
    <row r="105" spans="1:7" ht="15">
      <c r="A105">
        <v>100</v>
      </c>
      <c r="B105" s="4">
        <v>1.29</v>
      </c>
      <c r="C105">
        <v>1.66</v>
      </c>
      <c r="D105">
        <v>1.984</v>
      </c>
      <c r="E105">
        <v>2.364</v>
      </c>
      <c r="F105">
        <v>2.626</v>
      </c>
      <c r="G105">
        <v>3.174</v>
      </c>
    </row>
    <row r="106" spans="1:7" ht="15">
      <c r="A106" t="s">
        <v>1</v>
      </c>
      <c r="B106" s="4">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C45"/>
  <sheetViews>
    <sheetView tabSelected="1" zoomScalePageLayoutView="0" workbookViewId="0" topLeftCell="A1">
      <selection activeCell="H16" sqref="H16"/>
    </sheetView>
  </sheetViews>
  <sheetFormatPr defaultColWidth="9.140625" defaultRowHeight="15"/>
  <cols>
    <col min="1" max="1" width="23.8515625" style="0" bestFit="1" customWidth="1"/>
    <col min="2" max="2" width="14.7109375" style="0" customWidth="1"/>
    <col min="3" max="3" width="14.28125" style="0" customWidth="1"/>
  </cols>
  <sheetData>
    <row r="1" spans="1:3" ht="15">
      <c r="A1" s="3" t="s">
        <v>5</v>
      </c>
      <c r="B1" s="9">
        <v>2642000</v>
      </c>
      <c r="C1" s="10"/>
    </row>
    <row r="2" spans="1:3" ht="15">
      <c r="A2" s="3" t="s">
        <v>6</v>
      </c>
      <c r="B2" s="11">
        <v>16686</v>
      </c>
      <c r="C2" s="12"/>
    </row>
    <row r="3" spans="1:3" ht="15">
      <c r="A3" s="3" t="s">
        <v>7</v>
      </c>
      <c r="B3" s="11"/>
      <c r="C3" s="12"/>
    </row>
    <row r="4" spans="1:3" ht="15">
      <c r="A4" s="3" t="s">
        <v>8</v>
      </c>
      <c r="B4" s="11">
        <v>1</v>
      </c>
      <c r="C4" s="12"/>
    </row>
    <row r="5" spans="1:3" ht="15">
      <c r="A5" s="3" t="s">
        <v>9</v>
      </c>
      <c r="B5" s="14" t="s">
        <v>53</v>
      </c>
      <c r="C5" s="12"/>
    </row>
    <row r="6" spans="1:3" ht="15">
      <c r="A6" s="3" t="s">
        <v>19</v>
      </c>
      <c r="B6" s="14" t="s">
        <v>54</v>
      </c>
      <c r="C6" s="12"/>
    </row>
    <row r="7" spans="1:3" ht="15">
      <c r="A7" s="3" t="s">
        <v>56</v>
      </c>
      <c r="B7" s="21" t="s">
        <v>55</v>
      </c>
      <c r="C7" s="12"/>
    </row>
    <row r="8" spans="1:3" ht="15">
      <c r="A8" s="3"/>
      <c r="B8" s="13"/>
      <c r="C8" s="12"/>
    </row>
    <row r="9" spans="2:3" ht="15">
      <c r="B9" s="27" t="s">
        <v>21</v>
      </c>
      <c r="C9" s="29" t="s">
        <v>22</v>
      </c>
    </row>
    <row r="10" spans="2:3" ht="15">
      <c r="B10" s="11">
        <v>0.201</v>
      </c>
      <c r="C10" s="30">
        <f>LN(B10)</f>
        <v>-1.6044503709230613</v>
      </c>
    </row>
    <row r="11" spans="2:3" ht="15">
      <c r="B11" s="11">
        <v>0.147</v>
      </c>
      <c r="C11" s="30">
        <f>LN(B11)</f>
        <v>-1.9173226922034008</v>
      </c>
    </row>
    <row r="12" spans="2:3" ht="15">
      <c r="B12" s="11">
        <v>0.254</v>
      </c>
      <c r="C12" s="30">
        <f>LN(B12)</f>
        <v>-1.3704210119636004</v>
      </c>
    </row>
    <row r="13" spans="2:3" ht="15">
      <c r="B13" s="11"/>
      <c r="C13" s="30"/>
    </row>
    <row r="14" spans="2:3" ht="15">
      <c r="B14" s="11"/>
      <c r="C14" s="30"/>
    </row>
    <row r="15" spans="2:3" ht="15">
      <c r="B15" s="11"/>
      <c r="C15" s="30"/>
    </row>
    <row r="16" spans="1:3" ht="15">
      <c r="A16" s="3"/>
      <c r="B16" s="11"/>
      <c r="C16" s="30"/>
    </row>
    <row r="17" spans="2:3" ht="15">
      <c r="B17" s="11"/>
      <c r="C17" s="30"/>
    </row>
    <row r="18" spans="2:3" ht="15">
      <c r="B18" s="11"/>
      <c r="C18" s="30"/>
    </row>
    <row r="19" spans="2:3" ht="15">
      <c r="B19" s="11"/>
      <c r="C19" s="30"/>
    </row>
    <row r="20" spans="2:3" ht="15">
      <c r="B20" s="11"/>
      <c r="C20" s="30"/>
    </row>
    <row r="21" spans="2:3" ht="15">
      <c r="B21" s="11"/>
      <c r="C21" s="30"/>
    </row>
    <row r="22" spans="1:3" ht="15">
      <c r="A22" s="3"/>
      <c r="B22" s="13"/>
      <c r="C22" s="12"/>
    </row>
    <row r="23" spans="2:3" ht="15">
      <c r="B23" s="13"/>
      <c r="C23" s="12"/>
    </row>
    <row r="24" spans="2:3" ht="15">
      <c r="B24" s="13"/>
      <c r="C24" s="12"/>
    </row>
    <row r="25" spans="2:3" ht="15">
      <c r="B25" s="13"/>
      <c r="C25" s="12"/>
    </row>
    <row r="26" spans="2:3" ht="15">
      <c r="B26" s="13"/>
      <c r="C26" s="12"/>
    </row>
    <row r="27" spans="2:3" ht="15">
      <c r="B27" s="13"/>
      <c r="C27" s="12"/>
    </row>
    <row r="28" spans="2:3" ht="15">
      <c r="B28" s="13"/>
      <c r="C28" s="12"/>
    </row>
    <row r="29" spans="2:3" ht="15">
      <c r="B29" s="44"/>
      <c r="C29" s="45"/>
    </row>
    <row r="30" spans="1:3" ht="15">
      <c r="A30" s="6" t="s">
        <v>10</v>
      </c>
      <c r="B30" s="22"/>
      <c r="C30" s="15">
        <f>COUNTA(B10:B27)</f>
        <v>3</v>
      </c>
    </row>
    <row r="31" spans="1:3" ht="15">
      <c r="A31" s="7" t="s">
        <v>11</v>
      </c>
      <c r="B31" s="23"/>
      <c r="C31" s="16">
        <f>AVERAGE(C10:C27)</f>
        <v>-1.630731358363354</v>
      </c>
    </row>
    <row r="32" spans="1:3" ht="15">
      <c r="A32" s="7" t="s">
        <v>12</v>
      </c>
      <c r="B32" s="24"/>
      <c r="C32" s="16">
        <f>MEDIAN(C10:C27)</f>
        <v>-1.6044503709230613</v>
      </c>
    </row>
    <row r="33" spans="1:3" ht="15">
      <c r="A33" s="7" t="s">
        <v>13</v>
      </c>
      <c r="B33" s="25"/>
      <c r="C33" s="17">
        <f>(STDEV(C10:C27))</f>
        <v>0.2743963915358721</v>
      </c>
    </row>
    <row r="34" spans="1:3" ht="15">
      <c r="A34" s="7" t="s">
        <v>16</v>
      </c>
      <c r="B34" s="25"/>
      <c r="C34" s="17">
        <f>C33/(SQRT(C30))</f>
        <v>0.1584228305178977</v>
      </c>
    </row>
    <row r="35" spans="1:3" ht="15">
      <c r="A35" s="8" t="s">
        <v>18</v>
      </c>
      <c r="B35" s="22"/>
      <c r="C35" s="15">
        <f>C30-1</f>
        <v>2</v>
      </c>
    </row>
    <row r="36" spans="1:3" ht="15">
      <c r="A36" s="7" t="s">
        <v>17</v>
      </c>
      <c r="B36" s="25"/>
      <c r="C36" s="17">
        <f>LOOKUP(C35,'t values'!$A$6:$A$105,'t values'!$B$6:$B$105)</f>
        <v>1.886</v>
      </c>
    </row>
    <row r="37" spans="1:3" ht="15">
      <c r="A37" s="7" t="s">
        <v>14</v>
      </c>
      <c r="B37" s="26"/>
      <c r="C37" s="17">
        <f>C31-(C$36*C$34)</f>
        <v>-1.929516816720109</v>
      </c>
    </row>
    <row r="38" spans="1:3" ht="15.75" thickBot="1">
      <c r="A38" s="7" t="s">
        <v>15</v>
      </c>
      <c r="B38" s="25"/>
      <c r="C38" s="43">
        <f>C$31+(C$36*C$34)</f>
        <v>-1.331945900006599</v>
      </c>
    </row>
    <row r="39" spans="1:3" ht="15">
      <c r="A39" s="35" t="s">
        <v>27</v>
      </c>
      <c r="B39" s="19"/>
      <c r="C39" s="33">
        <f>(EXP(C31))*1000</f>
        <v>195.78633178137179</v>
      </c>
    </row>
    <row r="40" spans="1:3" ht="15">
      <c r="A40" s="36" t="s">
        <v>30</v>
      </c>
      <c r="B40" s="18"/>
      <c r="C40" s="34"/>
    </row>
    <row r="41" spans="1:3" ht="15">
      <c r="A41" s="36" t="s">
        <v>28</v>
      </c>
      <c r="B41" s="18"/>
      <c r="C41" s="31">
        <f>(EXP(C37))*1000</f>
        <v>145.2183486125572</v>
      </c>
    </row>
    <row r="42" spans="1:3" ht="15.75" thickBot="1">
      <c r="A42" s="37" t="s">
        <v>29</v>
      </c>
      <c r="B42" s="20"/>
      <c r="C42" s="32">
        <f>(EXP(C38))*1000</f>
        <v>263.96311539580995</v>
      </c>
    </row>
    <row r="43" spans="1:3" ht="15.75" thickBot="1">
      <c r="A43" s="46" t="s">
        <v>52</v>
      </c>
      <c r="B43" s="47"/>
      <c r="C43" s="48" t="s">
        <v>20</v>
      </c>
    </row>
    <row r="44" ht="15">
      <c r="C44" s="18"/>
    </row>
    <row r="45" ht="15">
      <c r="C45" s="18"/>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Dickmann, Jake C</cp:lastModifiedBy>
  <cp:lastPrinted>2015-01-15T15:52:42Z</cp:lastPrinted>
  <dcterms:created xsi:type="dcterms:W3CDTF">2013-02-19T19:05:26Z</dcterms:created>
  <dcterms:modified xsi:type="dcterms:W3CDTF">2017-03-17T15:58:47Z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