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0" windowWidth="14730" windowHeight="8835" activeTab="4"/>
  </bookViews>
  <sheets>
    <sheet name="LOI" sheetId="1" r:id="rId1"/>
    <sheet name="Macro" sheetId="2" r:id="rId2"/>
    <sheet name="Core 1A LOI" sheetId="3" r:id="rId3"/>
    <sheet name="Core 1A DBD" sheetId="4" r:id="rId4"/>
    <sheet name="Core 1B LOI" sheetId="5" r:id="rId5"/>
    <sheet name="Core 1B DBD" sheetId="6" r:id="rId6"/>
  </sheets>
  <definedNames/>
  <calcPr fullCalcOnLoad="1" iterate="1" iterateCount="20" iterateDelta="0.001"/>
</workbook>
</file>

<file path=xl/comments1.xml><?xml version="1.0" encoding="utf-8"?>
<comments xmlns="http://schemas.openxmlformats.org/spreadsheetml/2006/main">
  <authors>
    <author>Lab</author>
  </authors>
  <commentList>
    <comment ref="C100" authorId="0">
      <text>
        <r>
          <rPr>
            <b/>
            <sz val="8"/>
            <rFont val="Tahoma"/>
            <family val="0"/>
          </rPr>
          <t>Crucible tipped after initial drying time. Sediment was carefully put back in crucible and continued on with the run.  Can be re-run.</t>
        </r>
      </text>
    </comment>
  </commentList>
</comments>
</file>

<file path=xl/sharedStrings.xml><?xml version="1.0" encoding="utf-8"?>
<sst xmlns="http://schemas.openxmlformats.org/spreadsheetml/2006/main" count="401" uniqueCount="138">
  <si>
    <t>Crucible #</t>
  </si>
  <si>
    <t>Crucible Wt.</t>
  </si>
  <si>
    <t>Wet Wt.</t>
  </si>
  <si>
    <t>Dry Wt.</t>
  </si>
  <si>
    <r>
      <t xml:space="preserve">550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Wt.</t>
    </r>
  </si>
  <si>
    <r>
      <t xml:space="preserve">  1000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Wt.</t>
    </r>
  </si>
  <si>
    <t>Analyst:</t>
  </si>
  <si>
    <t>Core:</t>
  </si>
  <si>
    <t>Project:</t>
  </si>
  <si>
    <t>NOTE: perform LOI starting with deepest sample first, then work your way up the core to prevent sample contamination</t>
  </si>
  <si>
    <t>Sample ID</t>
  </si>
  <si>
    <t>Interval Top</t>
  </si>
  <si>
    <t>Interval Bottom</t>
  </si>
  <si>
    <t>Collection:</t>
  </si>
  <si>
    <t>Analysis:</t>
  </si>
  <si>
    <t>Polk County, WI</t>
  </si>
  <si>
    <t>Blake Lake 1B</t>
  </si>
  <si>
    <t>E. Mittag</t>
  </si>
  <si>
    <t xml:space="preserve">Blake Lake 1B </t>
  </si>
  <si>
    <t>B-2</t>
  </si>
  <si>
    <t>B-3</t>
  </si>
  <si>
    <t>B-5</t>
  </si>
  <si>
    <t>B-9</t>
  </si>
  <si>
    <t>B-11</t>
  </si>
  <si>
    <t>B-15</t>
  </si>
  <si>
    <t>B-16</t>
  </si>
  <si>
    <t>B-17</t>
  </si>
  <si>
    <t>B-26</t>
  </si>
  <si>
    <t>B-28</t>
  </si>
  <si>
    <t>B-30</t>
  </si>
  <si>
    <t>B-31</t>
  </si>
  <si>
    <t>B-33</t>
  </si>
  <si>
    <t>B-24</t>
  </si>
  <si>
    <t>B-35</t>
  </si>
  <si>
    <t>B-36</t>
  </si>
  <si>
    <t>B-41</t>
  </si>
  <si>
    <t>B-43</t>
  </si>
  <si>
    <t>B-44</t>
  </si>
  <si>
    <t>B-48</t>
  </si>
  <si>
    <t>B-50</t>
  </si>
  <si>
    <t>B-53</t>
  </si>
  <si>
    <t>Blake Lake 1A</t>
  </si>
  <si>
    <t>MBE</t>
  </si>
  <si>
    <t>Blake Lake 1A**</t>
  </si>
  <si>
    <t>Top</t>
  </si>
  <si>
    <t>Base</t>
  </si>
  <si>
    <t>Wt. Cruc.</t>
  </si>
  <si>
    <t>Wt. Wet</t>
  </si>
  <si>
    <t>Wt. 100</t>
  </si>
  <si>
    <t>Wt. 500</t>
  </si>
  <si>
    <t>Wt.1000</t>
  </si>
  <si>
    <t>Volume</t>
  </si>
  <si>
    <t>Wet (g/cc)</t>
  </si>
  <si>
    <t>Dry (g/cc)</t>
  </si>
  <si>
    <t>Dry/Wet</t>
  </si>
  <si>
    <t>Org/Wet</t>
  </si>
  <si>
    <t>% Organic</t>
  </si>
  <si>
    <t>% CaCO3</t>
  </si>
  <si>
    <t>% Inorg.</t>
  </si>
  <si>
    <t xml:space="preserve">Core </t>
  </si>
  <si>
    <t>S-5</t>
  </si>
  <si>
    <t>S-7</t>
  </si>
  <si>
    <t>S-11</t>
  </si>
  <si>
    <t>S-12</t>
  </si>
  <si>
    <t>S-13</t>
  </si>
  <si>
    <t>S-16</t>
  </si>
  <si>
    <t>S-17</t>
  </si>
  <si>
    <t>S-20</t>
  </si>
  <si>
    <t>S-21</t>
  </si>
  <si>
    <t>S-23</t>
  </si>
  <si>
    <t>S-24</t>
  </si>
  <si>
    <t>S-25</t>
  </si>
  <si>
    <t>S-26</t>
  </si>
  <si>
    <t>S-29</t>
  </si>
  <si>
    <t>S-34</t>
  </si>
  <si>
    <t>S-35</t>
  </si>
  <si>
    <t>S-36</t>
  </si>
  <si>
    <t>J-5</t>
  </si>
  <si>
    <t>J-13</t>
  </si>
  <si>
    <t>J-14</t>
  </si>
  <si>
    <t>J-15</t>
  </si>
  <si>
    <t>J-17</t>
  </si>
  <si>
    <t>J-18</t>
  </si>
  <si>
    <t>J-19</t>
  </si>
  <si>
    <t>J-20</t>
  </si>
  <si>
    <t>J-22</t>
  </si>
  <si>
    <t>J-24</t>
  </si>
  <si>
    <t>J-25</t>
  </si>
  <si>
    <t>J-29</t>
  </si>
  <si>
    <t>J-30</t>
  </si>
  <si>
    <t>J-31</t>
  </si>
  <si>
    <t>J-32</t>
  </si>
  <si>
    <t>J-33</t>
  </si>
  <si>
    <t>J-37</t>
  </si>
  <si>
    <t>J-38</t>
  </si>
  <si>
    <t>J-39</t>
  </si>
  <si>
    <t>J-40</t>
  </si>
  <si>
    <t>J-41</t>
  </si>
  <si>
    <t>J-42</t>
  </si>
  <si>
    <t>J-44</t>
  </si>
  <si>
    <t>J-47</t>
  </si>
  <si>
    <t>J-48</t>
  </si>
  <si>
    <t>J-51</t>
  </si>
  <si>
    <t>J-52</t>
  </si>
  <si>
    <t>J-54</t>
  </si>
  <si>
    <t>** Core extended to reach background. LOI for these intervals started on 4/3/2014</t>
  </si>
  <si>
    <t>** Every other interval of core 1A subsectioned for pigments, starting with interval 1-2 cm. Every other interval of second half of core also subsectioned for pigments (i.e. every interval that is LOI'ed)</t>
  </si>
  <si>
    <t>B-52</t>
  </si>
  <si>
    <t>Z-42</t>
  </si>
  <si>
    <t xml:space="preserve">Z-4 </t>
  </si>
  <si>
    <t>Z-57</t>
  </si>
  <si>
    <t>Z-23</t>
  </si>
  <si>
    <t>Z-21</t>
  </si>
  <si>
    <t>Z-53</t>
  </si>
  <si>
    <t>Z-49</t>
  </si>
  <si>
    <t>Z-56</t>
  </si>
  <si>
    <t>Z-59</t>
  </si>
  <si>
    <t>Z-39</t>
  </si>
  <si>
    <t>Z-26</t>
  </si>
  <si>
    <t>Z-27</t>
  </si>
  <si>
    <t>Z-37</t>
  </si>
  <si>
    <t>Z-29</t>
  </si>
  <si>
    <t>Z-52</t>
  </si>
  <si>
    <t>Z-8</t>
  </si>
  <si>
    <t>Z-16</t>
  </si>
  <si>
    <t>Z-6</t>
  </si>
  <si>
    <t>Z-38</t>
  </si>
  <si>
    <t>Z-11</t>
  </si>
  <si>
    <t>Z-51</t>
  </si>
  <si>
    <t>Z-9</t>
  </si>
  <si>
    <t>Z-60</t>
  </si>
  <si>
    <t>Z-34</t>
  </si>
  <si>
    <t>Z-43</t>
  </si>
  <si>
    <t>Z-10</t>
  </si>
  <si>
    <t>Z-44</t>
  </si>
  <si>
    <t>Z-47</t>
  </si>
  <si>
    <t>Z-24</t>
  </si>
  <si>
    <t>Z-55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</si>
</sst>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0.00;[Red]0.00"/>
    <numFmt numFmtId="167" formatCode="0.0;[Red]0.0"/>
    <numFmt numFmtId="168" formatCode="0.0"/>
    <numFmt numFmtId="169" formatCode="0.000"/>
    <numFmt numFmtId="170" formatCode="0.000;[Red]0.000"/>
    <numFmt numFmtId="171" formatCode="0.0000;[Red]0.0000"/>
    <numFmt numFmtId="172" formatCode="0;[Red]0"/>
    <numFmt numFmtId="173" formatCode="mmm\-yyyy"/>
  </numFmts>
  <fonts count="4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5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Blake Lake Core 1A LOI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165"/>
          <c:w val="0.825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v>% Organic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Macro!$N$2:$N$100</c:f>
              <c:numCache>
                <c:ptCount val="99"/>
                <c:pt idx="0">
                  <c:v>41.351660939289694</c:v>
                </c:pt>
                <c:pt idx="1">
                  <c:v>40.70543374642522</c:v>
                </c:pt>
                <c:pt idx="2">
                  <c:v>39.945404913557425</c:v>
                </c:pt>
                <c:pt idx="3">
                  <c:v>40.39792387543221</c:v>
                </c:pt>
                <c:pt idx="4">
                  <c:v>42.544229149115615</c:v>
                </c:pt>
                <c:pt idx="5">
                  <c:v>42.530612244897995</c:v>
                </c:pt>
                <c:pt idx="6">
                  <c:v>43.315907393576985</c:v>
                </c:pt>
                <c:pt idx="7">
                  <c:v>43.74090247452699</c:v>
                </c:pt>
                <c:pt idx="8">
                  <c:v>44.83754512635365</c:v>
                </c:pt>
                <c:pt idx="9">
                  <c:v>43.96371249127685</c:v>
                </c:pt>
                <c:pt idx="10">
                  <c:v>44.0143369175633</c:v>
                </c:pt>
                <c:pt idx="11">
                  <c:v>44.76902173913055</c:v>
                </c:pt>
                <c:pt idx="12">
                  <c:v>45.3644727530076</c:v>
                </c:pt>
                <c:pt idx="13">
                  <c:v>42.9634641407309</c:v>
                </c:pt>
                <c:pt idx="14">
                  <c:v>41.411451398135725</c:v>
                </c:pt>
                <c:pt idx="15">
                  <c:v>40.0773195876288</c:v>
                </c:pt>
                <c:pt idx="16">
                  <c:v>39.53201970443382</c:v>
                </c:pt>
                <c:pt idx="17">
                  <c:v>38.54289071680381</c:v>
                </c:pt>
                <c:pt idx="18">
                  <c:v>38.067855089131385</c:v>
                </c:pt>
                <c:pt idx="19">
                  <c:v>38.07829181494679</c:v>
                </c:pt>
                <c:pt idx="20">
                  <c:v>38.03716608594661</c:v>
                </c:pt>
                <c:pt idx="21">
                  <c:v>37.843907916900754</c:v>
                </c:pt>
                <c:pt idx="22">
                  <c:v>37.89659224441832</c:v>
                </c:pt>
                <c:pt idx="23">
                  <c:v>38.231850117096194</c:v>
                </c:pt>
                <c:pt idx="24">
                  <c:v>38.439796495195345</c:v>
                </c:pt>
                <c:pt idx="25">
                  <c:v>38.90824622531915</c:v>
                </c:pt>
                <c:pt idx="26">
                  <c:v>39.51751866743272</c:v>
                </c:pt>
                <c:pt idx="27">
                  <c:v>40.71856287425131</c:v>
                </c:pt>
                <c:pt idx="28">
                  <c:v>41.602828520919196</c:v>
                </c:pt>
                <c:pt idx="29">
                  <c:v>42.57788637751981</c:v>
                </c:pt>
                <c:pt idx="30">
                  <c:v>43.317132442284255</c:v>
                </c:pt>
                <c:pt idx="31">
                  <c:v>44.694533762057674</c:v>
                </c:pt>
                <c:pt idx="32">
                  <c:v>46.7143786597269</c:v>
                </c:pt>
                <c:pt idx="33">
                  <c:v>48.96459585838377</c:v>
                </c:pt>
                <c:pt idx="34">
                  <c:v>50.951374207188124</c:v>
                </c:pt>
                <c:pt idx="35">
                  <c:v>53.76506024096379</c:v>
                </c:pt>
                <c:pt idx="36">
                  <c:v>54.21956684092586</c:v>
                </c:pt>
                <c:pt idx="37">
                  <c:v>53.10344827586198</c:v>
                </c:pt>
                <c:pt idx="38">
                  <c:v>53.388554216867256</c:v>
                </c:pt>
                <c:pt idx="39">
                  <c:v>53.03030303030337</c:v>
                </c:pt>
                <c:pt idx="40">
                  <c:v>53.84036144578289</c:v>
                </c:pt>
                <c:pt idx="41">
                  <c:v>54.20200462605994</c:v>
                </c:pt>
                <c:pt idx="42">
                  <c:v>54.53869047619013</c:v>
                </c:pt>
                <c:pt idx="43">
                  <c:v>54.945904173106776</c:v>
                </c:pt>
                <c:pt idx="44">
                  <c:v>54.76363636363656</c:v>
                </c:pt>
                <c:pt idx="45">
                  <c:v>55.477855477855144</c:v>
                </c:pt>
                <c:pt idx="46">
                  <c:v>55.182744158178174</c:v>
                </c:pt>
                <c:pt idx="47">
                  <c:v>54.75751995089022</c:v>
                </c:pt>
                <c:pt idx="48">
                  <c:v>52.88282703037805</c:v>
                </c:pt>
                <c:pt idx="49">
                  <c:v>52.16860109957221</c:v>
                </c:pt>
                <c:pt idx="50">
                  <c:v>53.938248267170806</c:v>
                </c:pt>
                <c:pt idx="51">
                  <c:v>51.95429945880936</c:v>
                </c:pt>
                <c:pt idx="52">
                  <c:v>50.94117647058813</c:v>
                </c:pt>
                <c:pt idx="53">
                  <c:v>49.33827421916347</c:v>
                </c:pt>
                <c:pt idx="54">
                  <c:v>47.9414951245937</c:v>
                </c:pt>
                <c:pt idx="55">
                  <c:v>47.473118279570045</c:v>
                </c:pt>
                <c:pt idx="56">
                  <c:v>48.76769795490306</c:v>
                </c:pt>
                <c:pt idx="57">
                  <c:v>48.4172288531396</c:v>
                </c:pt>
                <c:pt idx="58">
                  <c:v>48.20485744456197</c:v>
                </c:pt>
                <c:pt idx="59">
                  <c:v>48.06800618238015</c:v>
                </c:pt>
                <c:pt idx="60">
                  <c:v>45.8108770210683</c:v>
                </c:pt>
                <c:pt idx="61">
                  <c:v>45.303867403315145</c:v>
                </c:pt>
                <c:pt idx="62">
                  <c:v>46.13722312263652</c:v>
                </c:pt>
                <c:pt idx="63">
                  <c:v>43.72448979591829</c:v>
                </c:pt>
                <c:pt idx="64">
                  <c:v>43.42973110096418</c:v>
                </c:pt>
                <c:pt idx="65">
                  <c:v>43.70406663400283</c:v>
                </c:pt>
                <c:pt idx="66">
                  <c:v>44.08548707753489</c:v>
                </c:pt>
                <c:pt idx="67">
                  <c:v>44.09937888198753</c:v>
                </c:pt>
                <c:pt idx="68">
                  <c:v>41.297396071265396</c:v>
                </c:pt>
                <c:pt idx="69">
                  <c:v>39.52890792291224</c:v>
                </c:pt>
                <c:pt idx="70">
                  <c:v>39.622641509433926</c:v>
                </c:pt>
                <c:pt idx="71">
                  <c:v>43.02222222222229</c:v>
                </c:pt>
                <c:pt idx="72">
                  <c:v>40.96170970614438</c:v>
                </c:pt>
                <c:pt idx="73">
                  <c:v>39.451044653830586</c:v>
                </c:pt>
                <c:pt idx="74">
                  <c:v>39.85690235690247</c:v>
                </c:pt>
                <c:pt idx="75">
                  <c:v>41.41958670260561</c:v>
                </c:pt>
                <c:pt idx="76">
                  <c:v>40.87882822902812</c:v>
                </c:pt>
                <c:pt idx="77">
                  <c:v>40.07936507936489</c:v>
                </c:pt>
                <c:pt idx="78">
                  <c:v>39.884649511978814</c:v>
                </c:pt>
                <c:pt idx="79">
                  <c:v>40.554041780199654</c:v>
                </c:pt>
                <c:pt idx="80">
                  <c:v>43.16239316239305</c:v>
                </c:pt>
                <c:pt idx="81">
                  <c:v>43.347639484978366</c:v>
                </c:pt>
                <c:pt idx="82">
                  <c:v>46.67359667359635</c:v>
                </c:pt>
                <c:pt idx="83">
                  <c:v>45.57654075546691</c:v>
                </c:pt>
                <c:pt idx="84">
                  <c:v>44.90000000000013</c:v>
                </c:pt>
                <c:pt idx="85">
                  <c:v>43.282876064332925</c:v>
                </c:pt>
                <c:pt idx="86">
                  <c:v>45.158102766798514</c:v>
                </c:pt>
                <c:pt idx="87">
                  <c:v>44.54780361757092</c:v>
                </c:pt>
                <c:pt idx="88">
                  <c:v>45.554445554445486</c:v>
                </c:pt>
                <c:pt idx="89">
                  <c:v>43.46987951807233</c:v>
                </c:pt>
                <c:pt idx="90">
                  <c:v>43.35766423357677</c:v>
                </c:pt>
                <c:pt idx="91">
                  <c:v>43.31210191082815</c:v>
                </c:pt>
                <c:pt idx="92">
                  <c:v>46.08388074785261</c:v>
                </c:pt>
                <c:pt idx="93">
                  <c:v>44.43904808159282</c:v>
                </c:pt>
                <c:pt idx="94">
                  <c:v>41.861531407611004</c:v>
                </c:pt>
                <c:pt idx="95">
                  <c:v>42.197309417040415</c:v>
                </c:pt>
                <c:pt idx="96">
                  <c:v>39.88641328090857</c:v>
                </c:pt>
                <c:pt idx="97">
                  <c:v>41.37931034482744</c:v>
                </c:pt>
                <c:pt idx="98">
                  <c:v>41.700404858299514</c:v>
                </c:pt>
              </c:numCache>
            </c:numRef>
          </c:xVal>
          <c:yVal>
            <c:numRef>
              <c:f>Macro!$C$2:$C$100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47</c:v>
                </c:pt>
                <c:pt idx="46">
                  <c:v>49</c:v>
                </c:pt>
                <c:pt idx="47">
                  <c:v>51</c:v>
                </c:pt>
                <c:pt idx="48">
                  <c:v>53</c:v>
                </c:pt>
                <c:pt idx="49">
                  <c:v>55</c:v>
                </c:pt>
                <c:pt idx="50">
                  <c:v>57</c:v>
                </c:pt>
                <c:pt idx="51">
                  <c:v>59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67</c:v>
                </c:pt>
                <c:pt idx="56">
                  <c:v>69</c:v>
                </c:pt>
                <c:pt idx="57">
                  <c:v>71</c:v>
                </c:pt>
                <c:pt idx="58">
                  <c:v>73</c:v>
                </c:pt>
                <c:pt idx="59">
                  <c:v>75</c:v>
                </c:pt>
                <c:pt idx="60">
                  <c:v>77</c:v>
                </c:pt>
                <c:pt idx="61">
                  <c:v>79</c:v>
                </c:pt>
                <c:pt idx="62">
                  <c:v>81</c:v>
                </c:pt>
                <c:pt idx="63">
                  <c:v>83</c:v>
                </c:pt>
                <c:pt idx="64">
                  <c:v>85</c:v>
                </c:pt>
                <c:pt idx="65">
                  <c:v>87</c:v>
                </c:pt>
                <c:pt idx="66">
                  <c:v>89</c:v>
                </c:pt>
                <c:pt idx="67">
                  <c:v>91</c:v>
                </c:pt>
                <c:pt idx="68">
                  <c:v>93</c:v>
                </c:pt>
                <c:pt idx="69">
                  <c:v>95</c:v>
                </c:pt>
                <c:pt idx="70">
                  <c:v>97</c:v>
                </c:pt>
                <c:pt idx="71">
                  <c:v>99</c:v>
                </c:pt>
                <c:pt idx="72">
                  <c:v>101</c:v>
                </c:pt>
                <c:pt idx="73">
                  <c:v>103</c:v>
                </c:pt>
                <c:pt idx="74">
                  <c:v>105</c:v>
                </c:pt>
                <c:pt idx="75">
                  <c:v>107</c:v>
                </c:pt>
                <c:pt idx="76">
                  <c:v>109</c:v>
                </c:pt>
                <c:pt idx="77">
                  <c:v>111</c:v>
                </c:pt>
                <c:pt idx="78">
                  <c:v>113</c:v>
                </c:pt>
                <c:pt idx="79">
                  <c:v>115</c:v>
                </c:pt>
                <c:pt idx="80">
                  <c:v>117</c:v>
                </c:pt>
                <c:pt idx="81">
                  <c:v>119</c:v>
                </c:pt>
                <c:pt idx="82">
                  <c:v>121</c:v>
                </c:pt>
                <c:pt idx="83">
                  <c:v>123</c:v>
                </c:pt>
                <c:pt idx="84">
                  <c:v>125</c:v>
                </c:pt>
                <c:pt idx="85">
                  <c:v>127</c:v>
                </c:pt>
                <c:pt idx="86">
                  <c:v>129</c:v>
                </c:pt>
                <c:pt idx="87">
                  <c:v>131</c:v>
                </c:pt>
                <c:pt idx="88">
                  <c:v>133</c:v>
                </c:pt>
                <c:pt idx="89">
                  <c:v>135</c:v>
                </c:pt>
                <c:pt idx="90">
                  <c:v>137</c:v>
                </c:pt>
                <c:pt idx="91">
                  <c:v>139</c:v>
                </c:pt>
                <c:pt idx="92">
                  <c:v>141</c:v>
                </c:pt>
                <c:pt idx="93">
                  <c:v>143</c:v>
                </c:pt>
                <c:pt idx="94">
                  <c:v>145</c:v>
                </c:pt>
                <c:pt idx="95">
                  <c:v>147</c:v>
                </c:pt>
                <c:pt idx="96">
                  <c:v>149</c:v>
                </c:pt>
                <c:pt idx="97">
                  <c:v>151</c:v>
                </c:pt>
                <c:pt idx="98">
                  <c:v>153</c:v>
                </c:pt>
              </c:numCache>
            </c:numRef>
          </c:yVal>
          <c:smooth val="0"/>
        </c:ser>
        <c:ser>
          <c:idx val="1"/>
          <c:order val="1"/>
          <c:tx>
            <c:v>% caCO3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Macro!$O$2:$O$100</c:f>
              <c:numCache>
                <c:ptCount val="99"/>
                <c:pt idx="0">
                  <c:v>9.637800687285806</c:v>
                </c:pt>
                <c:pt idx="1">
                  <c:v>10.405338417539392</c:v>
                </c:pt>
                <c:pt idx="2">
                  <c:v>12.00109190173022</c:v>
                </c:pt>
                <c:pt idx="3">
                  <c:v>11.212629757785571</c:v>
                </c:pt>
                <c:pt idx="4">
                  <c:v>9.004043807918523</c:v>
                </c:pt>
                <c:pt idx="5">
                  <c:v>9.281632653060989</c:v>
                </c:pt>
                <c:pt idx="6">
                  <c:v>7.8120985810304795</c:v>
                </c:pt>
                <c:pt idx="7">
                  <c:v>5.7925764192136855</c:v>
                </c:pt>
                <c:pt idx="8">
                  <c:v>5.5823826714802385</c:v>
                </c:pt>
                <c:pt idx="9">
                  <c:v>5.554082344731074</c:v>
                </c:pt>
                <c:pt idx="10">
                  <c:v>5.705376344085757</c:v>
                </c:pt>
                <c:pt idx="11">
                  <c:v>5.406929347825843</c:v>
                </c:pt>
                <c:pt idx="12">
                  <c:v>5.3108280254781866</c:v>
                </c:pt>
                <c:pt idx="13">
                  <c:v>5.692692828145169</c:v>
                </c:pt>
                <c:pt idx="14">
                  <c:v>5.753129161118552</c:v>
                </c:pt>
                <c:pt idx="15">
                  <c:v>5.860824742267404</c:v>
                </c:pt>
                <c:pt idx="16">
                  <c:v>6.021059113300145</c:v>
                </c:pt>
                <c:pt idx="17">
                  <c:v>6.145945945945882</c:v>
                </c:pt>
                <c:pt idx="18">
                  <c:v>6.276710753306978</c:v>
                </c:pt>
                <c:pt idx="19">
                  <c:v>6.204270462633349</c:v>
                </c:pt>
                <c:pt idx="20">
                  <c:v>6.338675958188624</c:v>
                </c:pt>
                <c:pt idx="21">
                  <c:v>6.511734980347697</c:v>
                </c:pt>
                <c:pt idx="22">
                  <c:v>6.145945945945882</c:v>
                </c:pt>
                <c:pt idx="23">
                  <c:v>6.257494145198644</c:v>
                </c:pt>
                <c:pt idx="24">
                  <c:v>5.656076879592373</c:v>
                </c:pt>
                <c:pt idx="25">
                  <c:v>5.546341463414635</c:v>
                </c:pt>
                <c:pt idx="26">
                  <c:v>5.4858127512923325</c:v>
                </c:pt>
                <c:pt idx="27">
                  <c:v>5.855209580837988</c:v>
                </c:pt>
                <c:pt idx="28">
                  <c:v>6.566057748968948</c:v>
                </c:pt>
                <c:pt idx="29">
                  <c:v>6.945632254123232</c:v>
                </c:pt>
                <c:pt idx="30">
                  <c:v>6.355042527338915</c:v>
                </c:pt>
                <c:pt idx="31">
                  <c:v>6.141993569131808</c:v>
                </c:pt>
                <c:pt idx="32">
                  <c:v>6.509824333115717</c:v>
                </c:pt>
                <c:pt idx="33">
                  <c:v>6.531863727454521</c:v>
                </c:pt>
                <c:pt idx="34">
                  <c:v>6.570401691332242</c:v>
                </c:pt>
                <c:pt idx="35">
                  <c:v>5.650753012048729</c:v>
                </c:pt>
                <c:pt idx="36">
                  <c:v>6.45347274085144</c:v>
                </c:pt>
                <c:pt idx="37">
                  <c:v>6.79586206896513</c:v>
                </c:pt>
                <c:pt idx="38">
                  <c:v>7.191867469879461</c:v>
                </c:pt>
                <c:pt idx="39">
                  <c:v>6.546363636363697</c:v>
                </c:pt>
                <c:pt idx="40">
                  <c:v>6.849397590362234</c:v>
                </c:pt>
                <c:pt idx="41">
                  <c:v>6.6624518118736145</c:v>
                </c:pt>
                <c:pt idx="42">
                  <c:v>6.091071428572247</c:v>
                </c:pt>
                <c:pt idx="43">
                  <c:v>6.150695517774037</c:v>
                </c:pt>
                <c:pt idx="44">
                  <c:v>5.953745454544791</c:v>
                </c:pt>
                <c:pt idx="45">
                  <c:v>6.360839160839647</c:v>
                </c:pt>
                <c:pt idx="46">
                  <c:v>6.676213301378241</c:v>
                </c:pt>
                <c:pt idx="47">
                  <c:v>6.002578268876275</c:v>
                </c:pt>
                <c:pt idx="48">
                  <c:v>6.485058896466097</c:v>
                </c:pt>
                <c:pt idx="49">
                  <c:v>6.389981673794656</c:v>
                </c:pt>
                <c:pt idx="50">
                  <c:v>5.588279773156585</c:v>
                </c:pt>
                <c:pt idx="51">
                  <c:v>5.606374022850545</c:v>
                </c:pt>
                <c:pt idx="52">
                  <c:v>5.885647058822883</c:v>
                </c:pt>
                <c:pt idx="53">
                  <c:v>5.537533086288985</c:v>
                </c:pt>
                <c:pt idx="54">
                  <c:v>5.789707475622615</c:v>
                </c:pt>
                <c:pt idx="55">
                  <c:v>5.868387096773549</c:v>
                </c:pt>
                <c:pt idx="56">
                  <c:v>5.842999475615254</c:v>
                </c:pt>
                <c:pt idx="57">
                  <c:v>5.900363258951603</c:v>
                </c:pt>
                <c:pt idx="58">
                  <c:v>5.763041182682586</c:v>
                </c:pt>
                <c:pt idx="59">
                  <c:v>5.62349304482266</c:v>
                </c:pt>
                <c:pt idx="60">
                  <c:v>5.45938265556113</c:v>
                </c:pt>
                <c:pt idx="61">
                  <c:v>5.82491210446974</c:v>
                </c:pt>
                <c:pt idx="62">
                  <c:v>6.265478119934774</c:v>
                </c:pt>
                <c:pt idx="63">
                  <c:v>5.685000000000129</c:v>
                </c:pt>
                <c:pt idx="64">
                  <c:v>5.768645357686336</c:v>
                </c:pt>
                <c:pt idx="65">
                  <c:v>5.45938265556113</c:v>
                </c:pt>
                <c:pt idx="66">
                  <c:v>5.651093439363695</c:v>
                </c:pt>
                <c:pt idx="67">
                  <c:v>5.649689440994137</c:v>
                </c:pt>
                <c:pt idx="68">
                  <c:v>6.025216994061945</c:v>
                </c:pt>
                <c:pt idx="69">
                  <c:v>6.232805139185626</c:v>
                </c:pt>
                <c:pt idx="70">
                  <c:v>6.045797598627575</c:v>
                </c:pt>
                <c:pt idx="71">
                  <c:v>5.659733333333616</c:v>
                </c:pt>
                <c:pt idx="72">
                  <c:v>5.973552983080585</c:v>
                </c:pt>
                <c:pt idx="73">
                  <c:v>5.7758295780415745</c:v>
                </c:pt>
                <c:pt idx="74">
                  <c:v>5.838131313131296</c:v>
                </c:pt>
                <c:pt idx="75">
                  <c:v>5.312129380053325</c:v>
                </c:pt>
                <c:pt idx="76">
                  <c:v>5.854061251664255</c:v>
                </c:pt>
                <c:pt idx="77">
                  <c:v>5.815343915344614</c:v>
                </c:pt>
                <c:pt idx="78">
                  <c:v>5.952351375332321</c:v>
                </c:pt>
                <c:pt idx="79">
                  <c:v>6.196185286103772</c:v>
                </c:pt>
                <c:pt idx="80">
                  <c:v>6.478632478632741</c:v>
                </c:pt>
                <c:pt idx="81">
                  <c:v>6.614878397711017</c:v>
                </c:pt>
                <c:pt idx="82">
                  <c:v>5.673180873181294</c:v>
                </c:pt>
                <c:pt idx="83">
                  <c:v>5.4250497017896695</c:v>
                </c:pt>
                <c:pt idx="84">
                  <c:v>5.7986999999996085</c:v>
                </c:pt>
                <c:pt idx="85">
                  <c:v>6.023841059602934</c:v>
                </c:pt>
                <c:pt idx="86">
                  <c:v>5.954644268774799</c:v>
                </c:pt>
                <c:pt idx="87">
                  <c:v>6.111007751938349</c:v>
                </c:pt>
                <c:pt idx="88">
                  <c:v>5.906493506493873</c:v>
                </c:pt>
                <c:pt idx="89">
                  <c:v>6.137060240964139</c:v>
                </c:pt>
                <c:pt idx="90">
                  <c:v>5.975474452554584</c:v>
                </c:pt>
                <c:pt idx="91">
                  <c:v>6.016462518373193</c:v>
                </c:pt>
                <c:pt idx="92">
                  <c:v>6.090045477513971</c:v>
                </c:pt>
                <c:pt idx="93">
                  <c:v>5.8534239922293105</c:v>
                </c:pt>
                <c:pt idx="94">
                  <c:v>5.943053645116967</c:v>
                </c:pt>
                <c:pt idx="95">
                  <c:v>6.016412556053379</c:v>
                </c:pt>
                <c:pt idx="96">
                  <c:v>5.761992136304766</c:v>
                </c:pt>
                <c:pt idx="97">
                  <c:v>5.50763546798073</c:v>
                </c:pt>
                <c:pt idx="98">
                  <c:v>5.984210526315747</c:v>
                </c:pt>
              </c:numCache>
            </c:numRef>
          </c:xVal>
          <c:yVal>
            <c:numRef>
              <c:f>Macro!$C$2:$C$100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47</c:v>
                </c:pt>
                <c:pt idx="46">
                  <c:v>49</c:v>
                </c:pt>
                <c:pt idx="47">
                  <c:v>51</c:v>
                </c:pt>
                <c:pt idx="48">
                  <c:v>53</c:v>
                </c:pt>
                <c:pt idx="49">
                  <c:v>55</c:v>
                </c:pt>
                <c:pt idx="50">
                  <c:v>57</c:v>
                </c:pt>
                <c:pt idx="51">
                  <c:v>59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67</c:v>
                </c:pt>
                <c:pt idx="56">
                  <c:v>69</c:v>
                </c:pt>
                <c:pt idx="57">
                  <c:v>71</c:v>
                </c:pt>
                <c:pt idx="58">
                  <c:v>73</c:v>
                </c:pt>
                <c:pt idx="59">
                  <c:v>75</c:v>
                </c:pt>
                <c:pt idx="60">
                  <c:v>77</c:v>
                </c:pt>
                <c:pt idx="61">
                  <c:v>79</c:v>
                </c:pt>
                <c:pt idx="62">
                  <c:v>81</c:v>
                </c:pt>
                <c:pt idx="63">
                  <c:v>83</c:v>
                </c:pt>
                <c:pt idx="64">
                  <c:v>85</c:v>
                </c:pt>
                <c:pt idx="65">
                  <c:v>87</c:v>
                </c:pt>
                <c:pt idx="66">
                  <c:v>89</c:v>
                </c:pt>
                <c:pt idx="67">
                  <c:v>91</c:v>
                </c:pt>
                <c:pt idx="68">
                  <c:v>93</c:v>
                </c:pt>
                <c:pt idx="69">
                  <c:v>95</c:v>
                </c:pt>
                <c:pt idx="70">
                  <c:v>97</c:v>
                </c:pt>
                <c:pt idx="71">
                  <c:v>99</c:v>
                </c:pt>
                <c:pt idx="72">
                  <c:v>101</c:v>
                </c:pt>
                <c:pt idx="73">
                  <c:v>103</c:v>
                </c:pt>
                <c:pt idx="74">
                  <c:v>105</c:v>
                </c:pt>
                <c:pt idx="75">
                  <c:v>107</c:v>
                </c:pt>
                <c:pt idx="76">
                  <c:v>109</c:v>
                </c:pt>
                <c:pt idx="77">
                  <c:v>111</c:v>
                </c:pt>
                <c:pt idx="78">
                  <c:v>113</c:v>
                </c:pt>
                <c:pt idx="79">
                  <c:v>115</c:v>
                </c:pt>
                <c:pt idx="80">
                  <c:v>117</c:v>
                </c:pt>
                <c:pt idx="81">
                  <c:v>119</c:v>
                </c:pt>
                <c:pt idx="82">
                  <c:v>121</c:v>
                </c:pt>
                <c:pt idx="83">
                  <c:v>123</c:v>
                </c:pt>
                <c:pt idx="84">
                  <c:v>125</c:v>
                </c:pt>
                <c:pt idx="85">
                  <c:v>127</c:v>
                </c:pt>
                <c:pt idx="86">
                  <c:v>129</c:v>
                </c:pt>
                <c:pt idx="87">
                  <c:v>131</c:v>
                </c:pt>
                <c:pt idx="88">
                  <c:v>133</c:v>
                </c:pt>
                <c:pt idx="89">
                  <c:v>135</c:v>
                </c:pt>
                <c:pt idx="90">
                  <c:v>137</c:v>
                </c:pt>
                <c:pt idx="91">
                  <c:v>139</c:v>
                </c:pt>
                <c:pt idx="92">
                  <c:v>141</c:v>
                </c:pt>
                <c:pt idx="93">
                  <c:v>143</c:v>
                </c:pt>
                <c:pt idx="94">
                  <c:v>145</c:v>
                </c:pt>
                <c:pt idx="95">
                  <c:v>147</c:v>
                </c:pt>
                <c:pt idx="96">
                  <c:v>149</c:v>
                </c:pt>
                <c:pt idx="97">
                  <c:v>151</c:v>
                </c:pt>
                <c:pt idx="98">
                  <c:v>153</c:v>
                </c:pt>
              </c:numCache>
            </c:numRef>
          </c:yVal>
          <c:smooth val="0"/>
        </c:ser>
        <c:ser>
          <c:idx val="2"/>
          <c:order val="2"/>
          <c:tx>
            <c:v>% Inorganic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Macro!$P$2:$P$100</c:f>
              <c:numCache>
                <c:ptCount val="99"/>
                <c:pt idx="0">
                  <c:v>49.0105383734245</c:v>
                </c:pt>
                <c:pt idx="1">
                  <c:v>48.88922783603539</c:v>
                </c:pt>
                <c:pt idx="2">
                  <c:v>48.053503184712355</c:v>
                </c:pt>
                <c:pt idx="3">
                  <c:v>48.38944636678222</c:v>
                </c:pt>
                <c:pt idx="4">
                  <c:v>48.451727042965864</c:v>
                </c:pt>
                <c:pt idx="5">
                  <c:v>48.18775510204102</c:v>
                </c:pt>
                <c:pt idx="6">
                  <c:v>48.87199402539254</c:v>
                </c:pt>
                <c:pt idx="7">
                  <c:v>50.46652110625932</c:v>
                </c:pt>
                <c:pt idx="8">
                  <c:v>49.58007220216611</c:v>
                </c:pt>
                <c:pt idx="9">
                  <c:v>50.48220516399208</c:v>
                </c:pt>
                <c:pt idx="10">
                  <c:v>50.280286738350945</c:v>
                </c:pt>
                <c:pt idx="11">
                  <c:v>49.824048913043605</c:v>
                </c:pt>
                <c:pt idx="12">
                  <c:v>49.324699221514216</c:v>
                </c:pt>
                <c:pt idx="13">
                  <c:v>51.34384303112393</c:v>
                </c:pt>
                <c:pt idx="14">
                  <c:v>52.835419440745724</c:v>
                </c:pt>
                <c:pt idx="15">
                  <c:v>54.061855670103796</c:v>
                </c:pt>
                <c:pt idx="16">
                  <c:v>54.44692118226603</c:v>
                </c:pt>
                <c:pt idx="17">
                  <c:v>55.311163337250306</c:v>
                </c:pt>
                <c:pt idx="18">
                  <c:v>55.655434157561636</c:v>
                </c:pt>
                <c:pt idx="19">
                  <c:v>55.71743772241987</c:v>
                </c:pt>
                <c:pt idx="20">
                  <c:v>55.62415795586477</c:v>
                </c:pt>
                <c:pt idx="21">
                  <c:v>55.64435710275155</c:v>
                </c:pt>
                <c:pt idx="22">
                  <c:v>55.957461809635795</c:v>
                </c:pt>
                <c:pt idx="23">
                  <c:v>55.510655737705164</c:v>
                </c:pt>
                <c:pt idx="24">
                  <c:v>55.904126625212285</c:v>
                </c:pt>
                <c:pt idx="25">
                  <c:v>55.54541231126622</c:v>
                </c:pt>
                <c:pt idx="26">
                  <c:v>54.996668581274946</c:v>
                </c:pt>
                <c:pt idx="27">
                  <c:v>53.4262275449107</c:v>
                </c:pt>
                <c:pt idx="28">
                  <c:v>51.83111373011185</c:v>
                </c:pt>
                <c:pt idx="29">
                  <c:v>50.47648136835696</c:v>
                </c:pt>
                <c:pt idx="30">
                  <c:v>50.32782503037683</c:v>
                </c:pt>
                <c:pt idx="31">
                  <c:v>49.16347266881052</c:v>
                </c:pt>
                <c:pt idx="32">
                  <c:v>46.77579700715739</c:v>
                </c:pt>
                <c:pt idx="33">
                  <c:v>44.50354041416171</c:v>
                </c:pt>
                <c:pt idx="34">
                  <c:v>42.47822410147963</c:v>
                </c:pt>
                <c:pt idx="35">
                  <c:v>40.58418674698748</c:v>
                </c:pt>
                <c:pt idx="36">
                  <c:v>39.326960418222704</c:v>
                </c:pt>
                <c:pt idx="37">
                  <c:v>40.10068965517289</c:v>
                </c:pt>
                <c:pt idx="38">
                  <c:v>39.41957831325328</c:v>
                </c:pt>
                <c:pt idx="39">
                  <c:v>40.423333333332934</c:v>
                </c:pt>
                <c:pt idx="40">
                  <c:v>39.31024096385487</c:v>
                </c:pt>
                <c:pt idx="41">
                  <c:v>39.135543562066445</c:v>
                </c:pt>
                <c:pt idx="42">
                  <c:v>39.37023809523762</c:v>
                </c:pt>
                <c:pt idx="43">
                  <c:v>38.903400309119185</c:v>
                </c:pt>
                <c:pt idx="44">
                  <c:v>39.28261818181865</c:v>
                </c:pt>
                <c:pt idx="45">
                  <c:v>38.16130536130521</c:v>
                </c:pt>
                <c:pt idx="46">
                  <c:v>38.141042540443586</c:v>
                </c:pt>
                <c:pt idx="47">
                  <c:v>39.2399017802335</c:v>
                </c:pt>
                <c:pt idx="48">
                  <c:v>40.63211407315585</c:v>
                </c:pt>
                <c:pt idx="49">
                  <c:v>41.441417226633135</c:v>
                </c:pt>
                <c:pt idx="50">
                  <c:v>40.47347195967261</c:v>
                </c:pt>
                <c:pt idx="51">
                  <c:v>42.439326518340096</c:v>
                </c:pt>
                <c:pt idx="52">
                  <c:v>43.173176470588984</c:v>
                </c:pt>
                <c:pt idx="53">
                  <c:v>45.124192694547546</c:v>
                </c:pt>
                <c:pt idx="54">
                  <c:v>46.268797399783686</c:v>
                </c:pt>
                <c:pt idx="55">
                  <c:v>46.65849462365641</c:v>
                </c:pt>
                <c:pt idx="56">
                  <c:v>45.389302569481686</c:v>
                </c:pt>
                <c:pt idx="57">
                  <c:v>45.6824078879088</c:v>
                </c:pt>
                <c:pt idx="58">
                  <c:v>46.03210137275544</c:v>
                </c:pt>
                <c:pt idx="59">
                  <c:v>46.30850077279719</c:v>
                </c:pt>
                <c:pt idx="60">
                  <c:v>48.72974032337057</c:v>
                </c:pt>
                <c:pt idx="61">
                  <c:v>48.871220492215116</c:v>
                </c:pt>
                <c:pt idx="62">
                  <c:v>47.5972987574287</c:v>
                </c:pt>
                <c:pt idx="63">
                  <c:v>50.59051020408158</c:v>
                </c:pt>
                <c:pt idx="64">
                  <c:v>50.80162354134948</c:v>
                </c:pt>
                <c:pt idx="65">
                  <c:v>50.83655071043604</c:v>
                </c:pt>
                <c:pt idx="66">
                  <c:v>50.263419483101416</c:v>
                </c:pt>
                <c:pt idx="67">
                  <c:v>50.25093167701833</c:v>
                </c:pt>
                <c:pt idx="68">
                  <c:v>52.67738693467266</c:v>
                </c:pt>
                <c:pt idx="69">
                  <c:v>54.23828693790213</c:v>
                </c:pt>
                <c:pt idx="70">
                  <c:v>54.3315608919385</c:v>
                </c:pt>
                <c:pt idx="71">
                  <c:v>51.3180444444441</c:v>
                </c:pt>
                <c:pt idx="72">
                  <c:v>53.06473731077503</c:v>
                </c:pt>
                <c:pt idx="73">
                  <c:v>54.77312576812784</c:v>
                </c:pt>
                <c:pt idx="74">
                  <c:v>54.304966329966234</c:v>
                </c:pt>
                <c:pt idx="75">
                  <c:v>53.26828391734106</c:v>
                </c:pt>
                <c:pt idx="76">
                  <c:v>53.26711051930762</c:v>
                </c:pt>
                <c:pt idx="77">
                  <c:v>54.105291005290496</c:v>
                </c:pt>
                <c:pt idx="78">
                  <c:v>54.162999112688865</c:v>
                </c:pt>
                <c:pt idx="79">
                  <c:v>53.249772933696576</c:v>
                </c:pt>
                <c:pt idx="80">
                  <c:v>50.35897435897421</c:v>
                </c:pt>
                <c:pt idx="81">
                  <c:v>50.03748211731062</c:v>
                </c:pt>
                <c:pt idx="82">
                  <c:v>47.653222453222355</c:v>
                </c:pt>
                <c:pt idx="83">
                  <c:v>48.998409542743424</c:v>
                </c:pt>
                <c:pt idx="84">
                  <c:v>49.30130000000027</c:v>
                </c:pt>
                <c:pt idx="85">
                  <c:v>50.69328287606414</c:v>
                </c:pt>
                <c:pt idx="86">
                  <c:v>48.887252964426686</c:v>
                </c:pt>
                <c:pt idx="87">
                  <c:v>49.341188630490734</c:v>
                </c:pt>
                <c:pt idx="88">
                  <c:v>48.53906093906064</c:v>
                </c:pt>
                <c:pt idx="89">
                  <c:v>50.39306024096353</c:v>
                </c:pt>
                <c:pt idx="90">
                  <c:v>50.666861313868644</c:v>
                </c:pt>
                <c:pt idx="91">
                  <c:v>50.67143557079866</c:v>
                </c:pt>
                <c:pt idx="92">
                  <c:v>47.826073774633414</c:v>
                </c:pt>
                <c:pt idx="93">
                  <c:v>49.70752792617787</c:v>
                </c:pt>
                <c:pt idx="94">
                  <c:v>52.19541494727203</c:v>
                </c:pt>
                <c:pt idx="95">
                  <c:v>51.7862780269062</c:v>
                </c:pt>
                <c:pt idx="96">
                  <c:v>54.35159458278666</c:v>
                </c:pt>
                <c:pt idx="97">
                  <c:v>53.113054187191835</c:v>
                </c:pt>
                <c:pt idx="98">
                  <c:v>52.31538461538474</c:v>
                </c:pt>
              </c:numCache>
            </c:numRef>
          </c:xVal>
          <c:yVal>
            <c:numRef>
              <c:f>Macro!$C$2:$C$100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47</c:v>
                </c:pt>
                <c:pt idx="46">
                  <c:v>49</c:v>
                </c:pt>
                <c:pt idx="47">
                  <c:v>51</c:v>
                </c:pt>
                <c:pt idx="48">
                  <c:v>53</c:v>
                </c:pt>
                <c:pt idx="49">
                  <c:v>55</c:v>
                </c:pt>
                <c:pt idx="50">
                  <c:v>57</c:v>
                </c:pt>
                <c:pt idx="51">
                  <c:v>59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67</c:v>
                </c:pt>
                <c:pt idx="56">
                  <c:v>69</c:v>
                </c:pt>
                <c:pt idx="57">
                  <c:v>71</c:v>
                </c:pt>
                <c:pt idx="58">
                  <c:v>73</c:v>
                </c:pt>
                <c:pt idx="59">
                  <c:v>75</c:v>
                </c:pt>
                <c:pt idx="60">
                  <c:v>77</c:v>
                </c:pt>
                <c:pt idx="61">
                  <c:v>79</c:v>
                </c:pt>
                <c:pt idx="62">
                  <c:v>81</c:v>
                </c:pt>
                <c:pt idx="63">
                  <c:v>83</c:v>
                </c:pt>
                <c:pt idx="64">
                  <c:v>85</c:v>
                </c:pt>
                <c:pt idx="65">
                  <c:v>87</c:v>
                </c:pt>
                <c:pt idx="66">
                  <c:v>89</c:v>
                </c:pt>
                <c:pt idx="67">
                  <c:v>91</c:v>
                </c:pt>
                <c:pt idx="68">
                  <c:v>93</c:v>
                </c:pt>
                <c:pt idx="69">
                  <c:v>95</c:v>
                </c:pt>
                <c:pt idx="70">
                  <c:v>97</c:v>
                </c:pt>
                <c:pt idx="71">
                  <c:v>99</c:v>
                </c:pt>
                <c:pt idx="72">
                  <c:v>101</c:v>
                </c:pt>
                <c:pt idx="73">
                  <c:v>103</c:v>
                </c:pt>
                <c:pt idx="74">
                  <c:v>105</c:v>
                </c:pt>
                <c:pt idx="75">
                  <c:v>107</c:v>
                </c:pt>
                <c:pt idx="76">
                  <c:v>109</c:v>
                </c:pt>
                <c:pt idx="77">
                  <c:v>111</c:v>
                </c:pt>
                <c:pt idx="78">
                  <c:v>113</c:v>
                </c:pt>
                <c:pt idx="79">
                  <c:v>115</c:v>
                </c:pt>
                <c:pt idx="80">
                  <c:v>117</c:v>
                </c:pt>
                <c:pt idx="81">
                  <c:v>119</c:v>
                </c:pt>
                <c:pt idx="82">
                  <c:v>121</c:v>
                </c:pt>
                <c:pt idx="83">
                  <c:v>123</c:v>
                </c:pt>
                <c:pt idx="84">
                  <c:v>125</c:v>
                </c:pt>
                <c:pt idx="85">
                  <c:v>127</c:v>
                </c:pt>
                <c:pt idx="86">
                  <c:v>129</c:v>
                </c:pt>
                <c:pt idx="87">
                  <c:v>131</c:v>
                </c:pt>
                <c:pt idx="88">
                  <c:v>133</c:v>
                </c:pt>
                <c:pt idx="89">
                  <c:v>135</c:v>
                </c:pt>
                <c:pt idx="90">
                  <c:v>137</c:v>
                </c:pt>
                <c:pt idx="91">
                  <c:v>139</c:v>
                </c:pt>
                <c:pt idx="92">
                  <c:v>141</c:v>
                </c:pt>
                <c:pt idx="93">
                  <c:v>143</c:v>
                </c:pt>
                <c:pt idx="94">
                  <c:v>145</c:v>
                </c:pt>
                <c:pt idx="95">
                  <c:v>147</c:v>
                </c:pt>
                <c:pt idx="96">
                  <c:v>149</c:v>
                </c:pt>
                <c:pt idx="97">
                  <c:v>151</c:v>
                </c:pt>
                <c:pt idx="98">
                  <c:v>153</c:v>
                </c:pt>
              </c:numCache>
            </c:numRef>
          </c:yVal>
          <c:smooth val="0"/>
        </c:ser>
        <c:axId val="4980719"/>
        <c:axId val="44826472"/>
      </c:scatterChart>
      <c:valAx>
        <c:axId val="49807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6472"/>
        <c:crosses val="max"/>
        <c:crossBetween val="midCat"/>
        <c:dispUnits/>
      </c:valAx>
      <c:valAx>
        <c:axId val="44826472"/>
        <c:scaling>
          <c:orientation val="maxMin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71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06175"/>
          <c:w val="0.4092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Blake Lake Core 1A Dry Bulk Density</a:t>
            </a:r>
          </a:p>
        </c:rich>
      </c:tx>
      <c:layout>
        <c:manualLayout>
          <c:xMode val="factor"/>
          <c:yMode val="factor"/>
          <c:x val="0.002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165"/>
          <c:w val="0.825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v>Dry Bulk Density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Macro!$K$2:$K$100</c:f>
              <c:numCache>
                <c:ptCount val="99"/>
                <c:pt idx="0">
                  <c:v>0.02960325534079377</c:v>
                </c:pt>
                <c:pt idx="1">
                  <c:v>0.03467768595041315</c:v>
                </c:pt>
                <c:pt idx="2">
                  <c:v>0.037922705314009854</c:v>
                </c:pt>
                <c:pt idx="3">
                  <c:v>0.038584779706274934</c:v>
                </c:pt>
                <c:pt idx="4">
                  <c:v>0.041272600834492516</c:v>
                </c:pt>
                <c:pt idx="5">
                  <c:v>0.04216867469879536</c:v>
                </c:pt>
                <c:pt idx="6">
                  <c:v>0.04563735514655779</c:v>
                </c:pt>
                <c:pt idx="7">
                  <c:v>0.0462626262626264</c:v>
                </c:pt>
                <c:pt idx="8">
                  <c:v>0.04554422887208172</c:v>
                </c:pt>
                <c:pt idx="9">
                  <c:v>0.04760797342192691</c:v>
                </c:pt>
                <c:pt idx="10">
                  <c:v>0.047594677584442156</c:v>
                </c:pt>
                <c:pt idx="11">
                  <c:v>0.04937940288493787</c:v>
                </c:pt>
                <c:pt idx="12">
                  <c:v>0.0474957983193278</c:v>
                </c:pt>
                <c:pt idx="13">
                  <c:v>0.0494479759116762</c:v>
                </c:pt>
                <c:pt idx="14">
                  <c:v>0.052775825720309165</c:v>
                </c:pt>
                <c:pt idx="15">
                  <c:v>0.053296703296703225</c:v>
                </c:pt>
                <c:pt idx="16">
                  <c:v>0.05599999999999996</c:v>
                </c:pt>
                <c:pt idx="17">
                  <c:v>0.05736434108527114</c:v>
                </c:pt>
                <c:pt idx="18">
                  <c:v>0.05892917655032183</c:v>
                </c:pt>
                <c:pt idx="19">
                  <c:v>0.05791824115424271</c:v>
                </c:pt>
                <c:pt idx="20">
                  <c:v>0.05847198641765709</c:v>
                </c:pt>
                <c:pt idx="21">
                  <c:v>0.06016891891891882</c:v>
                </c:pt>
                <c:pt idx="22">
                  <c:v>0.060764012852552465</c:v>
                </c:pt>
                <c:pt idx="23">
                  <c:v>0.05959525471039802</c:v>
                </c:pt>
                <c:pt idx="24">
                  <c:v>0.060895008605851925</c:v>
                </c:pt>
                <c:pt idx="25">
                  <c:v>0.06086956521739103</c:v>
                </c:pt>
                <c:pt idx="26">
                  <c:v>0.05982817869415812</c:v>
                </c:pt>
                <c:pt idx="27">
                  <c:v>0.05818815331010446</c:v>
                </c:pt>
                <c:pt idx="28">
                  <c:v>0.05735045623521451</c:v>
                </c:pt>
                <c:pt idx="29">
                  <c:v>0.056663205261336246</c:v>
                </c:pt>
                <c:pt idx="30">
                  <c:v>0.056273504273504305</c:v>
                </c:pt>
                <c:pt idx="31">
                  <c:v>0.05406815020862308</c:v>
                </c:pt>
                <c:pt idx="32">
                  <c:v>0.05269112101474139</c:v>
                </c:pt>
                <c:pt idx="33">
                  <c:v>0.05045500505561178</c:v>
                </c:pt>
                <c:pt idx="34">
                  <c:v>0.04862919808087751</c:v>
                </c:pt>
                <c:pt idx="35">
                  <c:v>0.045967462789892555</c:v>
                </c:pt>
                <c:pt idx="36">
                  <c:v>0.0450690003365869</c:v>
                </c:pt>
                <c:pt idx="37">
                  <c:v>0.04523396880415962</c:v>
                </c:pt>
                <c:pt idx="38">
                  <c:v>0.044743935309973205</c:v>
                </c:pt>
                <c:pt idx="39">
                  <c:v>0.04497444633730824</c:v>
                </c:pt>
                <c:pt idx="40">
                  <c:v>0.044414715719063406</c:v>
                </c:pt>
                <c:pt idx="41">
                  <c:v>0.0441306566859475</c:v>
                </c:pt>
                <c:pt idx="42">
                  <c:v>0.04546684709066316</c:v>
                </c:pt>
                <c:pt idx="43">
                  <c:v>0.04457457802273524</c:v>
                </c:pt>
                <c:pt idx="44">
                  <c:v>0.04645270270270276</c:v>
                </c:pt>
                <c:pt idx="45">
                  <c:v>0.05725725725725718</c:v>
                </c:pt>
                <c:pt idx="46">
                  <c:v>0.05608198924731184</c:v>
                </c:pt>
                <c:pt idx="47">
                  <c:v>0.056366782006920274</c:v>
                </c:pt>
                <c:pt idx="48">
                  <c:v>0.05447483958122279</c:v>
                </c:pt>
                <c:pt idx="49">
                  <c:v>0.0564482758620691</c:v>
                </c:pt>
                <c:pt idx="50">
                  <c:v>0.05613724796604192</c:v>
                </c:pt>
                <c:pt idx="51">
                  <c:v>0.05772301284276313</c:v>
                </c:pt>
                <c:pt idx="52">
                  <c:v>0.05960729312762971</c:v>
                </c:pt>
                <c:pt idx="53">
                  <c:v>0.06405561207188858</c:v>
                </c:pt>
                <c:pt idx="54">
                  <c:v>0.06341463414634134</c:v>
                </c:pt>
                <c:pt idx="55">
                  <c:v>0.06451612903225805</c:v>
                </c:pt>
                <c:pt idx="56">
                  <c:v>0.06600899965385935</c:v>
                </c:pt>
                <c:pt idx="57">
                  <c:v>0.06475134408602161</c:v>
                </c:pt>
                <c:pt idx="58">
                  <c:v>0.06407307171853857</c:v>
                </c:pt>
                <c:pt idx="59">
                  <c:v>0.06570751523358179</c:v>
                </c:pt>
                <c:pt idx="60">
                  <c:v>0.06902265809942523</c:v>
                </c:pt>
                <c:pt idx="61">
                  <c:v>0.06832532601235401</c:v>
                </c:pt>
                <c:pt idx="62">
                  <c:v>0.06456226020230184</c:v>
                </c:pt>
                <c:pt idx="63">
                  <c:v>0.06714628297362131</c:v>
                </c:pt>
                <c:pt idx="64">
                  <c:v>0.06879581151832455</c:v>
                </c:pt>
                <c:pt idx="65">
                  <c:v>0.07171468728039367</c:v>
                </c:pt>
                <c:pt idx="66">
                  <c:v>0.06850527749404156</c:v>
                </c:pt>
                <c:pt idx="67">
                  <c:v>0.07136038186157512</c:v>
                </c:pt>
                <c:pt idx="68">
                  <c:v>0.07656523259881065</c:v>
                </c:pt>
                <c:pt idx="69">
                  <c:v>0.07963847203274195</c:v>
                </c:pt>
                <c:pt idx="70">
                  <c:v>0.07978104686965419</c:v>
                </c:pt>
                <c:pt idx="71">
                  <c:v>0.07632293080054262</c:v>
                </c:pt>
                <c:pt idx="72">
                  <c:v>0.07925194071983083</c:v>
                </c:pt>
                <c:pt idx="73">
                  <c:v>0.08297076818490806</c:v>
                </c:pt>
                <c:pt idx="74">
                  <c:v>0.08310598111227718</c:v>
                </c:pt>
                <c:pt idx="75">
                  <c:v>0.07625899280575536</c:v>
                </c:pt>
                <c:pt idx="76">
                  <c:v>0.07705198358413128</c:v>
                </c:pt>
                <c:pt idx="77">
                  <c:v>0.07918994413407818</c:v>
                </c:pt>
                <c:pt idx="78">
                  <c:v>0.07848189415041769</c:v>
                </c:pt>
                <c:pt idx="79">
                  <c:v>0.07675148135238764</c:v>
                </c:pt>
                <c:pt idx="80">
                  <c:v>0.07254564243885617</c:v>
                </c:pt>
                <c:pt idx="81">
                  <c:v>0.0730407523510971</c:v>
                </c:pt>
                <c:pt idx="82">
                  <c:v>0.06886184681460276</c:v>
                </c:pt>
                <c:pt idx="83">
                  <c:v>0.06892771497088045</c:v>
                </c:pt>
                <c:pt idx="84">
                  <c:v>0.06887052341597802</c:v>
                </c:pt>
                <c:pt idx="85">
                  <c:v>0.07249657064471889</c:v>
                </c:pt>
                <c:pt idx="86">
                  <c:v>0.07005884389061956</c:v>
                </c:pt>
                <c:pt idx="87">
                  <c:v>0.06928034371643402</c:v>
                </c:pt>
                <c:pt idx="88">
                  <c:v>0.06877361731363782</c:v>
                </c:pt>
                <c:pt idx="89">
                  <c:v>0.0722996515679444</c:v>
                </c:pt>
                <c:pt idx="90">
                  <c:v>0.07123050259965331</c:v>
                </c:pt>
                <c:pt idx="91">
                  <c:v>0.07173989455184517</c:v>
                </c:pt>
                <c:pt idx="92">
                  <c:v>0.07010272759475758</c:v>
                </c:pt>
                <c:pt idx="93">
                  <c:v>0.07291076487252147</c:v>
                </c:pt>
                <c:pt idx="94">
                  <c:v>0.07720353982300875</c:v>
                </c:pt>
                <c:pt idx="95">
                  <c:v>0.07824561403508767</c:v>
                </c:pt>
                <c:pt idx="96">
                  <c:v>0.08284473398479893</c:v>
                </c:pt>
                <c:pt idx="97">
                  <c:v>0.0838265657260839</c:v>
                </c:pt>
                <c:pt idx="98">
                  <c:v>0.08678847505270551</c:v>
                </c:pt>
              </c:numCache>
            </c:numRef>
          </c:xVal>
          <c:yVal>
            <c:numRef>
              <c:f>Macro!$C$2:$C$100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47</c:v>
                </c:pt>
                <c:pt idx="46">
                  <c:v>49</c:v>
                </c:pt>
                <c:pt idx="47">
                  <c:v>51</c:v>
                </c:pt>
                <c:pt idx="48">
                  <c:v>53</c:v>
                </c:pt>
                <c:pt idx="49">
                  <c:v>55</c:v>
                </c:pt>
                <c:pt idx="50">
                  <c:v>57</c:v>
                </c:pt>
                <c:pt idx="51">
                  <c:v>59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67</c:v>
                </c:pt>
                <c:pt idx="56">
                  <c:v>69</c:v>
                </c:pt>
                <c:pt idx="57">
                  <c:v>71</c:v>
                </c:pt>
                <c:pt idx="58">
                  <c:v>73</c:v>
                </c:pt>
                <c:pt idx="59">
                  <c:v>75</c:v>
                </c:pt>
                <c:pt idx="60">
                  <c:v>77</c:v>
                </c:pt>
                <c:pt idx="61">
                  <c:v>79</c:v>
                </c:pt>
                <c:pt idx="62">
                  <c:v>81</c:v>
                </c:pt>
                <c:pt idx="63">
                  <c:v>83</c:v>
                </c:pt>
                <c:pt idx="64">
                  <c:v>85</c:v>
                </c:pt>
                <c:pt idx="65">
                  <c:v>87</c:v>
                </c:pt>
                <c:pt idx="66">
                  <c:v>89</c:v>
                </c:pt>
                <c:pt idx="67">
                  <c:v>91</c:v>
                </c:pt>
                <c:pt idx="68">
                  <c:v>93</c:v>
                </c:pt>
                <c:pt idx="69">
                  <c:v>95</c:v>
                </c:pt>
                <c:pt idx="70">
                  <c:v>97</c:v>
                </c:pt>
                <c:pt idx="71">
                  <c:v>99</c:v>
                </c:pt>
                <c:pt idx="72">
                  <c:v>101</c:v>
                </c:pt>
                <c:pt idx="73">
                  <c:v>103</c:v>
                </c:pt>
                <c:pt idx="74">
                  <c:v>105</c:v>
                </c:pt>
                <c:pt idx="75">
                  <c:v>107</c:v>
                </c:pt>
                <c:pt idx="76">
                  <c:v>109</c:v>
                </c:pt>
                <c:pt idx="77">
                  <c:v>111</c:v>
                </c:pt>
                <c:pt idx="78">
                  <c:v>113</c:v>
                </c:pt>
                <c:pt idx="79">
                  <c:v>115</c:v>
                </c:pt>
                <c:pt idx="80">
                  <c:v>117</c:v>
                </c:pt>
                <c:pt idx="81">
                  <c:v>119</c:v>
                </c:pt>
                <c:pt idx="82">
                  <c:v>121</c:v>
                </c:pt>
                <c:pt idx="83">
                  <c:v>123</c:v>
                </c:pt>
                <c:pt idx="84">
                  <c:v>125</c:v>
                </c:pt>
                <c:pt idx="85">
                  <c:v>127</c:v>
                </c:pt>
                <c:pt idx="86">
                  <c:v>129</c:v>
                </c:pt>
                <c:pt idx="87">
                  <c:v>131</c:v>
                </c:pt>
                <c:pt idx="88">
                  <c:v>133</c:v>
                </c:pt>
                <c:pt idx="89">
                  <c:v>135</c:v>
                </c:pt>
                <c:pt idx="90">
                  <c:v>137</c:v>
                </c:pt>
                <c:pt idx="91">
                  <c:v>139</c:v>
                </c:pt>
                <c:pt idx="92">
                  <c:v>141</c:v>
                </c:pt>
                <c:pt idx="93">
                  <c:v>143</c:v>
                </c:pt>
                <c:pt idx="94">
                  <c:v>145</c:v>
                </c:pt>
                <c:pt idx="95">
                  <c:v>147</c:v>
                </c:pt>
                <c:pt idx="96">
                  <c:v>149</c:v>
                </c:pt>
                <c:pt idx="97">
                  <c:v>151</c:v>
                </c:pt>
                <c:pt idx="98">
                  <c:v>153</c:v>
                </c:pt>
              </c:numCache>
            </c:numRef>
          </c:yVal>
          <c:smooth val="0"/>
        </c:ser>
        <c:axId val="785065"/>
        <c:axId val="7065586"/>
      </c:scatterChart>
      <c:valAx>
        <c:axId val="7850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Dry Bulk Density (g/cc)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5586"/>
        <c:crosses val="max"/>
        <c:crossBetween val="midCat"/>
        <c:dispUnits/>
      </c:valAx>
      <c:valAx>
        <c:axId val="706558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0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Loss-on-ignition</a:t>
            </a:r>
          </a:p>
        </c:rich>
      </c:tx>
      <c:layout>
        <c:manualLayout>
          <c:xMode val="factor"/>
          <c:yMode val="factor"/>
          <c:x val="-0.03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165"/>
          <c:w val="0.825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% Organic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Macro!$N$103:$N$124</c:f>
              <c:numCache>
                <c:ptCount val="22"/>
                <c:pt idx="0">
                  <c:v>38.306063522617414</c:v>
                </c:pt>
                <c:pt idx="1">
                  <c:v>38.76811594202864</c:v>
                </c:pt>
                <c:pt idx="2">
                  <c:v>42.38013698630129</c:v>
                </c:pt>
                <c:pt idx="3">
                  <c:v>42.93906810035833</c:v>
                </c:pt>
                <c:pt idx="4">
                  <c:v>41.5492957746479</c:v>
                </c:pt>
                <c:pt idx="5">
                  <c:v>42.1383647798742</c:v>
                </c:pt>
                <c:pt idx="6">
                  <c:v>42.341729067393125</c:v>
                </c:pt>
                <c:pt idx="7">
                  <c:v>41.857335127859876</c:v>
                </c:pt>
                <c:pt idx="8">
                  <c:v>39.008894536213404</c:v>
                </c:pt>
                <c:pt idx="9">
                  <c:v>37.8106508875737</c:v>
                </c:pt>
                <c:pt idx="10">
                  <c:v>37.795729948066956</c:v>
                </c:pt>
                <c:pt idx="11">
                  <c:v>37.67625493513809</c:v>
                </c:pt>
                <c:pt idx="12">
                  <c:v>38.56026785714274</c:v>
                </c:pt>
                <c:pt idx="13">
                  <c:v>39.38515081206496</c:v>
                </c:pt>
                <c:pt idx="14">
                  <c:v>43.50769230769243</c:v>
                </c:pt>
                <c:pt idx="15">
                  <c:v>48.95340985820395</c:v>
                </c:pt>
                <c:pt idx="16">
                  <c:v>52.4344569288386</c:v>
                </c:pt>
                <c:pt idx="17">
                  <c:v>51.106194690265525</c:v>
                </c:pt>
                <c:pt idx="18">
                  <c:v>52.91411042944788</c:v>
                </c:pt>
                <c:pt idx="19">
                  <c:v>52.18390804597737</c:v>
                </c:pt>
                <c:pt idx="20">
                  <c:v>49.05797101449302</c:v>
                </c:pt>
                <c:pt idx="21">
                  <c:v>54.65838509316718</c:v>
                </c:pt>
              </c:numCache>
            </c:numRef>
          </c:xVal>
          <c:yVal>
            <c:numRef>
              <c:f>Macro!$C$103:$C$124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</c:numCache>
            </c:numRef>
          </c:yVal>
          <c:smooth val="1"/>
        </c:ser>
        <c:ser>
          <c:idx val="1"/>
          <c:order val="1"/>
          <c:tx>
            <c:v>% caCO3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Macro!$O$103:$O$124</c:f>
              <c:numCache>
                <c:ptCount val="22"/>
                <c:pt idx="0">
                  <c:v>15.977093358998687</c:v>
                </c:pt>
                <c:pt idx="1">
                  <c:v>14.006521739130687</c:v>
                </c:pt>
                <c:pt idx="2">
                  <c:v>7.008904109588242</c:v>
                </c:pt>
                <c:pt idx="3">
                  <c:v>8.150537634408431</c:v>
                </c:pt>
                <c:pt idx="4">
                  <c:v>9.288169014085595</c:v>
                </c:pt>
                <c:pt idx="5">
                  <c:v>5.879664570231037</c:v>
                </c:pt>
                <c:pt idx="6">
                  <c:v>5.572770592238987</c:v>
                </c:pt>
                <c:pt idx="7">
                  <c:v>5.509017496636013</c:v>
                </c:pt>
                <c:pt idx="8">
                  <c:v>6.0678526048284365</c:v>
                </c:pt>
                <c:pt idx="9">
                  <c:v>6.324142011835132</c:v>
                </c:pt>
                <c:pt idx="10">
                  <c:v>6.167224466243112</c:v>
                </c:pt>
                <c:pt idx="11">
                  <c:v>7.054145516075105</c:v>
                </c:pt>
                <c:pt idx="12">
                  <c:v>5.9641741071424885</c:v>
                </c:pt>
                <c:pt idx="13">
                  <c:v>5.9356148491881715</c:v>
                </c:pt>
                <c:pt idx="14">
                  <c:v>6.297230769230987</c:v>
                </c:pt>
                <c:pt idx="15">
                  <c:v>6.141796083726558</c:v>
                </c:pt>
                <c:pt idx="16">
                  <c:v>6.132134831461524</c:v>
                </c:pt>
                <c:pt idx="17">
                  <c:v>6.707964601770654</c:v>
                </c:pt>
                <c:pt idx="18">
                  <c:v>7.149846625767254</c:v>
                </c:pt>
                <c:pt idx="19">
                  <c:v>6.970114942527989</c:v>
                </c:pt>
                <c:pt idx="20">
                  <c:v>6.096956521739561</c:v>
                </c:pt>
                <c:pt idx="21">
                  <c:v>6.35590062111888</c:v>
                </c:pt>
              </c:numCache>
            </c:numRef>
          </c:xVal>
          <c:yVal>
            <c:numRef>
              <c:f>Macro!$C$103:$C$124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</c:numCache>
            </c:numRef>
          </c:yVal>
          <c:smooth val="1"/>
        </c:ser>
        <c:ser>
          <c:idx val="2"/>
          <c:order val="2"/>
          <c:tx>
            <c:v>% Inorganic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Macro!$P$103:$P$124</c:f>
              <c:numCache>
                <c:ptCount val="22"/>
                <c:pt idx="0">
                  <c:v>45.7168431183839</c:v>
                </c:pt>
                <c:pt idx="1">
                  <c:v>47.225362318840666</c:v>
                </c:pt>
                <c:pt idx="2">
                  <c:v>50.61095890411047</c:v>
                </c:pt>
                <c:pt idx="3">
                  <c:v>48.91039426523324</c:v>
                </c:pt>
                <c:pt idx="4">
                  <c:v>49.1625352112665</c:v>
                </c:pt>
                <c:pt idx="5">
                  <c:v>51.98197064989476</c:v>
                </c:pt>
                <c:pt idx="6">
                  <c:v>52.08550034036789</c:v>
                </c:pt>
                <c:pt idx="7">
                  <c:v>52.63364737550411</c:v>
                </c:pt>
                <c:pt idx="8">
                  <c:v>54.92325285895816</c:v>
                </c:pt>
                <c:pt idx="9">
                  <c:v>55.865207100591164</c:v>
                </c:pt>
                <c:pt idx="10">
                  <c:v>56.03704558568993</c:v>
                </c:pt>
                <c:pt idx="11">
                  <c:v>55.26959954878681</c:v>
                </c:pt>
                <c:pt idx="12">
                  <c:v>55.47555803571477</c:v>
                </c:pt>
                <c:pt idx="13">
                  <c:v>54.67923433874687</c:v>
                </c:pt>
                <c:pt idx="14">
                  <c:v>50.195076923076584</c:v>
                </c:pt>
                <c:pt idx="15">
                  <c:v>44.90479405806949</c:v>
                </c:pt>
                <c:pt idx="16">
                  <c:v>41.43340823969987</c:v>
                </c:pt>
                <c:pt idx="17">
                  <c:v>42.18584070796382</c:v>
                </c:pt>
                <c:pt idx="18">
                  <c:v>39.936042944784866</c:v>
                </c:pt>
                <c:pt idx="19">
                  <c:v>40.84597701149464</c:v>
                </c:pt>
                <c:pt idx="20">
                  <c:v>44.845072463767416</c:v>
                </c:pt>
                <c:pt idx="21">
                  <c:v>38.98571428571394</c:v>
                </c:pt>
              </c:numCache>
            </c:numRef>
          </c:xVal>
          <c:yVal>
            <c:numRef>
              <c:f>Macro!$C$103:$C$124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</c:numCache>
            </c:numRef>
          </c:yVal>
          <c:smooth val="1"/>
        </c:ser>
        <c:axId val="63590275"/>
        <c:axId val="35441564"/>
      </c:scatterChart>
      <c:valAx>
        <c:axId val="635902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1564"/>
        <c:crosses val="max"/>
        <c:crossBetween val="midCat"/>
        <c:dispUnits/>
      </c:valAx>
      <c:valAx>
        <c:axId val="3544156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027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975"/>
          <c:y val="0.06175"/>
          <c:w val="0.3605"/>
          <c:h val="0.03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Blake Lake Core 1B Dry Bulk Density</a:t>
            </a:r>
          </a:p>
        </c:rich>
      </c:tx>
      <c:layout>
        <c:manualLayout>
          <c:xMode val="factor"/>
          <c:yMode val="factor"/>
          <c:x val="0.001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165"/>
          <c:w val="0.825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v>Dry Bulk Density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Macro!$K$103:$K$124</c:f>
              <c:numCache>
                <c:ptCount val="22"/>
                <c:pt idx="0">
                  <c:v>0.03459873459873471</c:v>
                </c:pt>
                <c:pt idx="1">
                  <c:v>0.03800344234079184</c:v>
                </c:pt>
                <c:pt idx="2">
                  <c:v>0.038933333333333486</c:v>
                </c:pt>
                <c:pt idx="3">
                  <c:v>0.04629936939926982</c:v>
                </c:pt>
                <c:pt idx="4">
                  <c:v>0.04896551724137943</c:v>
                </c:pt>
                <c:pt idx="5">
                  <c:v>0.04912461380020582</c:v>
                </c:pt>
                <c:pt idx="6">
                  <c:v>0.05074265975820396</c:v>
                </c:pt>
                <c:pt idx="7">
                  <c:v>0.050751366120218605</c:v>
                </c:pt>
                <c:pt idx="8">
                  <c:v>0.054671761028134765</c:v>
                </c:pt>
                <c:pt idx="9">
                  <c:v>0.056654374790479245</c:v>
                </c:pt>
                <c:pt idx="10">
                  <c:v>0.05850776502363275</c:v>
                </c:pt>
                <c:pt idx="11">
                  <c:v>0.0597976391231028</c:v>
                </c:pt>
                <c:pt idx="12">
                  <c:v>0.06064297800338403</c:v>
                </c:pt>
                <c:pt idx="13">
                  <c:v>0.05873935264054503</c:v>
                </c:pt>
                <c:pt idx="14">
                  <c:v>0.055028784287165775</c:v>
                </c:pt>
                <c:pt idx="15">
                  <c:v>0.04928452579034924</c:v>
                </c:pt>
                <c:pt idx="16">
                  <c:v>0.045485519591141305</c:v>
                </c:pt>
                <c:pt idx="17">
                  <c:v>0.047083333333333394</c:v>
                </c:pt>
                <c:pt idx="18">
                  <c:v>0.04508990318118944</c:v>
                </c:pt>
                <c:pt idx="19">
                  <c:v>0.044402858115004974</c:v>
                </c:pt>
                <c:pt idx="20">
                  <c:v>0.04803341454925161</c:v>
                </c:pt>
                <c:pt idx="21">
                  <c:v>0.04369063772048848</c:v>
                </c:pt>
              </c:numCache>
            </c:numRef>
          </c:xVal>
          <c:yVal>
            <c:numRef>
              <c:f>Macro!$C$103:$C$124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</c:numCache>
            </c:numRef>
          </c:yVal>
          <c:smooth val="0"/>
        </c:ser>
        <c:axId val="50538621"/>
        <c:axId val="52194406"/>
      </c:scatterChart>
      <c:valAx>
        <c:axId val="505386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Dry Bulk Density (g/cc)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406"/>
        <c:crosses val="max"/>
        <c:crossBetween val="midCat"/>
        <c:dispUnits/>
      </c:valAx>
      <c:valAx>
        <c:axId val="5219440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6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zoomScalePageLayoutView="0" workbookViewId="0" topLeftCell="A1">
      <pane ySplit="4" topLeftCell="A104" activePane="bottomLeft" state="frozen"/>
      <selection pane="topLeft" activeCell="A1" sqref="A1"/>
      <selection pane="bottomLeft" activeCell="C112" sqref="C112"/>
    </sheetView>
  </sheetViews>
  <sheetFormatPr defaultColWidth="9.140625" defaultRowHeight="12.75"/>
  <cols>
    <col min="1" max="1" width="15.8515625" style="0" customWidth="1"/>
    <col min="2" max="2" width="14.7109375" style="0" bestFit="1" customWidth="1"/>
    <col min="3" max="3" width="14.421875" style="0" customWidth="1"/>
    <col min="4" max="4" width="14.7109375" style="0" bestFit="1" customWidth="1"/>
    <col min="5" max="5" width="14.8515625" style="0" customWidth="1"/>
    <col min="6" max="6" width="12.28125" style="0" customWidth="1"/>
    <col min="7" max="7" width="12.7109375" style="0" customWidth="1"/>
    <col min="8" max="8" width="10.140625" style="0" customWidth="1"/>
    <col min="9" max="9" width="13.57421875" style="0" customWidth="1"/>
    <col min="10" max="10" width="11.421875" style="0" customWidth="1"/>
    <col min="11" max="11" width="11.8515625" style="0" customWidth="1"/>
  </cols>
  <sheetData>
    <row r="1" spans="1:12" ht="12.75">
      <c r="A1" s="6" t="s">
        <v>8</v>
      </c>
      <c r="B1" s="19" t="s">
        <v>15</v>
      </c>
      <c r="C1" s="6" t="s">
        <v>7</v>
      </c>
      <c r="D1" t="s">
        <v>43</v>
      </c>
      <c r="E1" s="6" t="s">
        <v>13</v>
      </c>
      <c r="F1" s="21">
        <v>41518</v>
      </c>
      <c r="G1" s="6" t="s">
        <v>14</v>
      </c>
      <c r="H1" s="22">
        <v>41723</v>
      </c>
      <c r="I1" s="6" t="s">
        <v>6</v>
      </c>
      <c r="J1" s="7" t="s">
        <v>17</v>
      </c>
      <c r="L1" s="8" t="s">
        <v>9</v>
      </c>
    </row>
    <row r="2" spans="2:9" ht="12.75">
      <c r="B2" s="20" t="s">
        <v>42</v>
      </c>
      <c r="D2" t="s">
        <v>16</v>
      </c>
      <c r="H2" s="22">
        <v>41732</v>
      </c>
      <c r="I2" s="6"/>
    </row>
    <row r="4" spans="1:9" s="5" customFormat="1" ht="25.5">
      <c r="A4" s="3" t="s">
        <v>10</v>
      </c>
      <c r="B4" s="18" t="s">
        <v>11</v>
      </c>
      <c r="C4" s="18" t="s">
        <v>12</v>
      </c>
      <c r="D4" s="2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s="5" customFormat="1" ht="12.75">
      <c r="A5" s="34" t="s">
        <v>41</v>
      </c>
      <c r="B5" s="35">
        <v>0</v>
      </c>
      <c r="C5" s="35">
        <v>1</v>
      </c>
      <c r="D5" s="45" t="s">
        <v>104</v>
      </c>
      <c r="E5" s="46">
        <v>4.7136</v>
      </c>
      <c r="F5" s="46">
        <v>7.7048</v>
      </c>
      <c r="G5" s="46">
        <v>4.8009</v>
      </c>
      <c r="H5" s="46">
        <v>4.7648</v>
      </c>
      <c r="I5" s="46">
        <v>4.7611</v>
      </c>
    </row>
    <row r="6" spans="1:9" s="5" customFormat="1" ht="12.75">
      <c r="A6" s="34" t="s">
        <v>41</v>
      </c>
      <c r="B6" s="35">
        <v>1</v>
      </c>
      <c r="C6" s="35">
        <v>2</v>
      </c>
      <c r="D6" s="45" t="s">
        <v>103</v>
      </c>
      <c r="E6" s="46">
        <v>4.947</v>
      </c>
      <c r="F6" s="46">
        <v>8.0229</v>
      </c>
      <c r="G6" s="46">
        <v>5.0519</v>
      </c>
      <c r="H6" s="46">
        <v>5.0092</v>
      </c>
      <c r="I6" s="46">
        <v>5.0044</v>
      </c>
    </row>
    <row r="7" spans="1:9" s="5" customFormat="1" ht="12.75">
      <c r="A7" s="34" t="s">
        <v>41</v>
      </c>
      <c r="B7" s="35">
        <v>2</v>
      </c>
      <c r="C7" s="35">
        <v>3</v>
      </c>
      <c r="D7" s="45" t="s">
        <v>102</v>
      </c>
      <c r="E7" s="46">
        <v>4.7555</v>
      </c>
      <c r="F7" s="46">
        <v>7.7065</v>
      </c>
      <c r="G7" s="46">
        <v>4.8654</v>
      </c>
      <c r="H7" s="46">
        <v>4.8215</v>
      </c>
      <c r="I7" s="46">
        <v>4.8157</v>
      </c>
    </row>
    <row r="8" spans="1:9" s="5" customFormat="1" ht="12.75">
      <c r="A8" s="34" t="s">
        <v>41</v>
      </c>
      <c r="B8" s="35">
        <v>3</v>
      </c>
      <c r="C8" s="35">
        <v>4</v>
      </c>
      <c r="D8" s="45" t="s">
        <v>101</v>
      </c>
      <c r="E8" s="46">
        <v>4.6109</v>
      </c>
      <c r="F8" s="46">
        <v>7.6625</v>
      </c>
      <c r="G8" s="46">
        <v>4.7265</v>
      </c>
      <c r="H8" s="46">
        <v>4.6798</v>
      </c>
      <c r="I8" s="46">
        <v>4.6741</v>
      </c>
    </row>
    <row r="9" spans="1:9" s="5" customFormat="1" ht="12.75">
      <c r="A9" s="34" t="s">
        <v>41</v>
      </c>
      <c r="B9" s="35">
        <v>4</v>
      </c>
      <c r="C9" s="35">
        <v>5</v>
      </c>
      <c r="D9" s="45" t="s">
        <v>100</v>
      </c>
      <c r="E9" s="46">
        <v>4.7787</v>
      </c>
      <c r="F9" s="46">
        <v>7.7108</v>
      </c>
      <c r="G9" s="46">
        <v>4.8974</v>
      </c>
      <c r="H9" s="46">
        <v>4.8469</v>
      </c>
      <c r="I9" s="46">
        <v>4.8422</v>
      </c>
    </row>
    <row r="10" spans="1:9" s="5" customFormat="1" ht="12.75">
      <c r="A10" s="34" t="s">
        <v>41</v>
      </c>
      <c r="B10" s="35">
        <v>5</v>
      </c>
      <c r="C10" s="35">
        <v>6</v>
      </c>
      <c r="D10" s="45" t="s">
        <v>99</v>
      </c>
      <c r="E10" s="46">
        <v>4.7551</v>
      </c>
      <c r="F10" s="46">
        <v>7.7185</v>
      </c>
      <c r="G10" s="46">
        <v>4.8776</v>
      </c>
      <c r="H10" s="46">
        <v>4.8255</v>
      </c>
      <c r="I10" s="46">
        <v>4.8205</v>
      </c>
    </row>
    <row r="11" spans="1:9" s="5" customFormat="1" ht="12.75">
      <c r="A11" s="34" t="s">
        <v>41</v>
      </c>
      <c r="B11" s="35">
        <v>6</v>
      </c>
      <c r="C11" s="35">
        <v>7</v>
      </c>
      <c r="D11" s="45" t="s">
        <v>98</v>
      </c>
      <c r="E11" s="46">
        <v>4.6789</v>
      </c>
      <c r="F11" s="46">
        <v>7.6768</v>
      </c>
      <c r="G11" s="46">
        <v>4.8128</v>
      </c>
      <c r="H11" s="46">
        <v>4.7548</v>
      </c>
      <c r="I11" s="46">
        <v>4.7502</v>
      </c>
    </row>
    <row r="12" spans="1:9" s="5" customFormat="1" ht="12.75">
      <c r="A12" s="34" t="s">
        <v>41</v>
      </c>
      <c r="B12" s="35">
        <v>7</v>
      </c>
      <c r="C12" s="35">
        <v>8</v>
      </c>
      <c r="D12" s="45" t="s">
        <v>97</v>
      </c>
      <c r="E12" s="46">
        <v>5.0405</v>
      </c>
      <c r="F12" s="46">
        <v>8.075</v>
      </c>
      <c r="G12" s="46">
        <v>5.1779</v>
      </c>
      <c r="H12" s="46">
        <v>5.1178</v>
      </c>
      <c r="I12" s="46">
        <v>5.1143</v>
      </c>
    </row>
    <row r="13" spans="1:9" s="5" customFormat="1" ht="12.75">
      <c r="A13" s="34" t="s">
        <v>41</v>
      </c>
      <c r="B13" s="35">
        <v>8</v>
      </c>
      <c r="C13" s="35">
        <v>9</v>
      </c>
      <c r="D13" s="45" t="s">
        <v>96</v>
      </c>
      <c r="E13" s="46">
        <v>4.9132</v>
      </c>
      <c r="F13" s="46">
        <v>8.0192</v>
      </c>
      <c r="G13" s="46">
        <v>5.0517</v>
      </c>
      <c r="H13" s="46">
        <v>4.9896</v>
      </c>
      <c r="I13" s="46">
        <v>4.9862</v>
      </c>
    </row>
    <row r="14" spans="1:9" s="5" customFormat="1" ht="12.75">
      <c r="A14" s="34" t="s">
        <v>41</v>
      </c>
      <c r="B14" s="35">
        <v>9</v>
      </c>
      <c r="C14" s="35">
        <v>10</v>
      </c>
      <c r="D14" s="45" t="s">
        <v>95</v>
      </c>
      <c r="E14" s="46">
        <v>5.1117</v>
      </c>
      <c r="F14" s="46">
        <v>8.1889</v>
      </c>
      <c r="G14" s="46">
        <v>5.255</v>
      </c>
      <c r="H14" s="46">
        <v>5.192</v>
      </c>
      <c r="I14" s="46">
        <v>5.1885</v>
      </c>
    </row>
    <row r="15" spans="1:9" s="5" customFormat="1" ht="12.75">
      <c r="A15" s="34" t="s">
        <v>41</v>
      </c>
      <c r="B15" s="35">
        <v>10</v>
      </c>
      <c r="C15" s="35">
        <v>11</v>
      </c>
      <c r="D15" s="45" t="s">
        <v>94</v>
      </c>
      <c r="E15" s="46">
        <v>5.4476</v>
      </c>
      <c r="F15" s="46">
        <v>8.4442</v>
      </c>
      <c r="G15" s="46">
        <v>5.5871</v>
      </c>
      <c r="H15" s="46">
        <v>5.5257</v>
      </c>
      <c r="I15" s="46">
        <v>5.5222</v>
      </c>
    </row>
    <row r="16" spans="1:9" s="5" customFormat="1" ht="12.75">
      <c r="A16" s="34" t="s">
        <v>41</v>
      </c>
      <c r="B16" s="35">
        <v>11</v>
      </c>
      <c r="C16" s="35">
        <v>12</v>
      </c>
      <c r="D16" s="45" t="s">
        <v>93</v>
      </c>
      <c r="E16" s="46">
        <v>4.9481</v>
      </c>
      <c r="F16" s="46">
        <v>7.9976</v>
      </c>
      <c r="G16" s="46">
        <v>5.0953</v>
      </c>
      <c r="H16" s="46">
        <v>5.0294</v>
      </c>
      <c r="I16" s="46">
        <v>5.0259</v>
      </c>
    </row>
    <row r="17" spans="1:9" s="5" customFormat="1" ht="12.75">
      <c r="A17" s="34" t="s">
        <v>41</v>
      </c>
      <c r="B17" s="35">
        <v>12</v>
      </c>
      <c r="C17" s="35">
        <v>13</v>
      </c>
      <c r="D17" s="45" t="s">
        <v>92</v>
      </c>
      <c r="E17" s="46">
        <v>4.6898</v>
      </c>
      <c r="F17" s="46">
        <v>7.7308</v>
      </c>
      <c r="G17" s="46">
        <v>4.8311</v>
      </c>
      <c r="H17" s="46">
        <v>4.767</v>
      </c>
      <c r="I17" s="46">
        <v>4.7637</v>
      </c>
    </row>
    <row r="18" spans="1:9" s="5" customFormat="1" ht="12.75">
      <c r="A18" s="34" t="s">
        <v>41</v>
      </c>
      <c r="B18" s="35">
        <v>13</v>
      </c>
      <c r="C18" s="35">
        <v>14</v>
      </c>
      <c r="D18" s="45" t="s">
        <v>91</v>
      </c>
      <c r="E18" s="46">
        <v>5.226</v>
      </c>
      <c r="F18" s="46">
        <v>8.2856</v>
      </c>
      <c r="G18" s="46">
        <v>5.3738</v>
      </c>
      <c r="H18" s="46">
        <v>5.3103</v>
      </c>
      <c r="I18" s="46">
        <v>5.3066</v>
      </c>
    </row>
    <row r="19" spans="1:9" s="5" customFormat="1" ht="12.75">
      <c r="A19" s="34" t="s">
        <v>41</v>
      </c>
      <c r="B19" s="35">
        <v>14</v>
      </c>
      <c r="C19" s="35">
        <v>15</v>
      </c>
      <c r="D19" s="45" t="s">
        <v>90</v>
      </c>
      <c r="E19" s="46">
        <v>4.7909</v>
      </c>
      <c r="F19" s="46">
        <v>7.7088</v>
      </c>
      <c r="G19" s="46">
        <v>4.9411</v>
      </c>
      <c r="H19" s="46">
        <v>4.8789</v>
      </c>
      <c r="I19" s="46">
        <v>4.8751</v>
      </c>
    </row>
    <row r="20" spans="1:9" s="5" customFormat="1" ht="12.75">
      <c r="A20" s="34" t="s">
        <v>41</v>
      </c>
      <c r="B20" s="35">
        <v>15</v>
      </c>
      <c r="C20" s="35">
        <v>16</v>
      </c>
      <c r="D20" s="45" t="s">
        <v>89</v>
      </c>
      <c r="E20" s="46">
        <v>4.8975</v>
      </c>
      <c r="F20" s="46">
        <v>7.8849</v>
      </c>
      <c r="G20" s="46">
        <v>5.0527</v>
      </c>
      <c r="H20" s="46">
        <v>4.9905</v>
      </c>
      <c r="I20" s="46">
        <v>4.9865</v>
      </c>
    </row>
    <row r="21" spans="1:9" s="5" customFormat="1" ht="12.75">
      <c r="A21" s="34" t="s">
        <v>41</v>
      </c>
      <c r="B21" s="35">
        <v>16</v>
      </c>
      <c r="C21" s="35">
        <v>17</v>
      </c>
      <c r="D21" s="45" t="s">
        <v>88</v>
      </c>
      <c r="E21" s="46">
        <v>5.0841</v>
      </c>
      <c r="F21" s="46">
        <v>8.0633</v>
      </c>
      <c r="G21" s="46">
        <v>5.2465</v>
      </c>
      <c r="H21" s="46">
        <v>5.1823</v>
      </c>
      <c r="I21" s="46">
        <v>5.178</v>
      </c>
    </row>
    <row r="22" spans="1:9" s="5" customFormat="1" ht="12.75">
      <c r="A22" s="34" t="s">
        <v>41</v>
      </c>
      <c r="B22" s="35">
        <v>17</v>
      </c>
      <c r="C22" s="35">
        <v>18</v>
      </c>
      <c r="D22" s="45" t="s">
        <v>87</v>
      </c>
      <c r="E22" s="46">
        <v>5.3197</v>
      </c>
      <c r="F22" s="46">
        <v>8.3695</v>
      </c>
      <c r="G22" s="46">
        <v>5.4899</v>
      </c>
      <c r="H22" s="46">
        <v>5.4243</v>
      </c>
      <c r="I22" s="46">
        <v>5.4197</v>
      </c>
    </row>
    <row r="23" spans="1:9" s="5" customFormat="1" ht="12.75">
      <c r="A23" s="34" t="s">
        <v>41</v>
      </c>
      <c r="B23" s="35">
        <v>18</v>
      </c>
      <c r="C23" s="35">
        <v>19</v>
      </c>
      <c r="D23" s="45" t="s">
        <v>86</v>
      </c>
      <c r="E23" s="46">
        <v>4.4116</v>
      </c>
      <c r="F23" s="46">
        <v>7.4483</v>
      </c>
      <c r="G23" s="46">
        <v>4.5855</v>
      </c>
      <c r="H23" s="46">
        <v>4.5193</v>
      </c>
      <c r="I23" s="46">
        <v>4.5145</v>
      </c>
    </row>
    <row r="24" spans="1:9" s="5" customFormat="1" ht="12.75">
      <c r="A24" s="34" t="s">
        <v>41</v>
      </c>
      <c r="B24" s="35">
        <v>19</v>
      </c>
      <c r="C24" s="35">
        <v>20</v>
      </c>
      <c r="D24" s="45" t="s">
        <v>85</v>
      </c>
      <c r="E24" s="46">
        <v>5.0919</v>
      </c>
      <c r="F24" s="46">
        <v>8.0854</v>
      </c>
      <c r="G24" s="46">
        <v>5.2605</v>
      </c>
      <c r="H24" s="46">
        <v>5.1963</v>
      </c>
      <c r="I24" s="46">
        <v>5.1917</v>
      </c>
    </row>
    <row r="25" spans="1:9" s="5" customFormat="1" ht="12.75">
      <c r="A25" s="34" t="s">
        <v>41</v>
      </c>
      <c r="B25" s="35">
        <v>20</v>
      </c>
      <c r="C25" s="35">
        <v>21</v>
      </c>
      <c r="D25" s="45" t="s">
        <v>84</v>
      </c>
      <c r="E25" s="46">
        <v>5.2462</v>
      </c>
      <c r="F25" s="46">
        <v>8.2754</v>
      </c>
      <c r="G25" s="46">
        <v>5.4184</v>
      </c>
      <c r="H25" s="46">
        <v>5.3529</v>
      </c>
      <c r="I25" s="46">
        <v>5.3481</v>
      </c>
    </row>
    <row r="26" spans="1:9" s="5" customFormat="1" ht="12.75">
      <c r="A26" s="34" t="s">
        <v>41</v>
      </c>
      <c r="B26" s="35">
        <v>21</v>
      </c>
      <c r="C26" s="35">
        <v>22</v>
      </c>
      <c r="D26" s="45" t="s">
        <v>83</v>
      </c>
      <c r="E26" s="46">
        <v>5.112</v>
      </c>
      <c r="F26" s="46">
        <v>8.1591</v>
      </c>
      <c r="G26" s="46">
        <v>5.2901</v>
      </c>
      <c r="H26" s="46">
        <v>5.2227</v>
      </c>
      <c r="I26" s="46">
        <v>5.2176</v>
      </c>
    </row>
    <row r="27" spans="1:9" s="5" customFormat="1" ht="12.75">
      <c r="A27" s="34" t="s">
        <v>41</v>
      </c>
      <c r="B27" s="35">
        <v>22</v>
      </c>
      <c r="C27" s="35">
        <v>23</v>
      </c>
      <c r="D27" s="45" t="s">
        <v>82</v>
      </c>
      <c r="E27" s="46">
        <v>4.8268</v>
      </c>
      <c r="F27" s="46">
        <v>7.7119</v>
      </c>
      <c r="G27" s="46">
        <v>4.997</v>
      </c>
      <c r="H27" s="46">
        <v>4.9325</v>
      </c>
      <c r="I27" s="46">
        <v>4.9279</v>
      </c>
    </row>
    <row r="28" spans="1:9" s="5" customFormat="1" ht="12.75">
      <c r="A28" s="34" t="s">
        <v>41</v>
      </c>
      <c r="B28" s="35">
        <v>23</v>
      </c>
      <c r="C28" s="35">
        <v>24</v>
      </c>
      <c r="D28" s="45" t="s">
        <v>81</v>
      </c>
      <c r="E28" s="46">
        <v>4.7822</v>
      </c>
      <c r="F28" s="46">
        <v>7.7319</v>
      </c>
      <c r="G28" s="46">
        <v>4.953</v>
      </c>
      <c r="H28" s="46">
        <v>4.8877</v>
      </c>
      <c r="I28" s="46">
        <v>4.883</v>
      </c>
    </row>
    <row r="29" spans="1:9" s="5" customFormat="1" ht="12.75">
      <c r="A29" s="34" t="s">
        <v>41</v>
      </c>
      <c r="B29" s="35">
        <v>24</v>
      </c>
      <c r="C29" s="35">
        <v>25</v>
      </c>
      <c r="D29" s="45" t="s">
        <v>80</v>
      </c>
      <c r="E29" s="46">
        <v>4.4877</v>
      </c>
      <c r="F29" s="46">
        <v>7.4792</v>
      </c>
      <c r="G29" s="46">
        <v>4.6646</v>
      </c>
      <c r="H29" s="46">
        <v>4.5966</v>
      </c>
      <c r="I29" s="46">
        <v>4.5922</v>
      </c>
    </row>
    <row r="30" spans="1:9" s="5" customFormat="1" ht="12.75">
      <c r="A30" s="34" t="s">
        <v>41</v>
      </c>
      <c r="B30" s="35">
        <v>25</v>
      </c>
      <c r="C30" s="35">
        <v>26</v>
      </c>
      <c r="D30" s="45" t="s">
        <v>79</v>
      </c>
      <c r="E30" s="46">
        <v>4.5932</v>
      </c>
      <c r="F30" s="46">
        <v>7.5065</v>
      </c>
      <c r="G30" s="46">
        <v>4.7654</v>
      </c>
      <c r="H30" s="46">
        <v>4.6984</v>
      </c>
      <c r="I30" s="46">
        <v>4.6942</v>
      </c>
    </row>
    <row r="31" spans="1:9" s="5" customFormat="1" ht="12.75">
      <c r="A31" s="34" t="s">
        <v>41</v>
      </c>
      <c r="B31" s="35">
        <v>26</v>
      </c>
      <c r="C31" s="35">
        <v>27</v>
      </c>
      <c r="D31" s="45" t="s">
        <v>78</v>
      </c>
      <c r="E31" s="46">
        <v>4.7927</v>
      </c>
      <c r="F31" s="46">
        <v>7.7868</v>
      </c>
      <c r="G31" s="46">
        <v>4.9668</v>
      </c>
      <c r="H31" s="46">
        <v>4.898</v>
      </c>
      <c r="I31" s="46">
        <v>4.8938</v>
      </c>
    </row>
    <row r="32" spans="1:9" s="5" customFormat="1" ht="12.75">
      <c r="A32" s="34" t="s">
        <v>41</v>
      </c>
      <c r="B32" s="35">
        <v>27</v>
      </c>
      <c r="C32" s="35">
        <v>28</v>
      </c>
      <c r="D32" s="45" t="s">
        <v>77</v>
      </c>
      <c r="E32" s="46">
        <v>4.8564</v>
      </c>
      <c r="F32" s="46">
        <v>7.8067</v>
      </c>
      <c r="G32" s="46">
        <v>5.0234</v>
      </c>
      <c r="H32" s="46">
        <v>4.9554</v>
      </c>
      <c r="I32" s="46">
        <v>4.9511</v>
      </c>
    </row>
    <row r="33" spans="1:9" s="5" customFormat="1" ht="12.75">
      <c r="A33" s="34" t="s">
        <v>41</v>
      </c>
      <c r="B33" s="35">
        <v>28</v>
      </c>
      <c r="C33" s="35">
        <v>29</v>
      </c>
      <c r="D33" s="45" t="s">
        <v>76</v>
      </c>
      <c r="E33" s="46">
        <v>4.9589</v>
      </c>
      <c r="F33" s="46">
        <v>7.9997</v>
      </c>
      <c r="G33" s="46">
        <v>5.1286</v>
      </c>
      <c r="H33" s="46">
        <v>5.058</v>
      </c>
      <c r="I33" s="46">
        <v>5.0531</v>
      </c>
    </row>
    <row r="34" spans="1:9" s="5" customFormat="1" ht="12.75">
      <c r="A34" s="34" t="s">
        <v>41</v>
      </c>
      <c r="B34" s="35">
        <v>29</v>
      </c>
      <c r="C34" s="35">
        <v>30</v>
      </c>
      <c r="D34" s="45" t="s">
        <v>75</v>
      </c>
      <c r="E34" s="46">
        <v>4.6747</v>
      </c>
      <c r="F34" s="46">
        <v>7.6412</v>
      </c>
      <c r="G34" s="46">
        <v>4.8384</v>
      </c>
      <c r="H34" s="46">
        <v>4.7687</v>
      </c>
      <c r="I34" s="46">
        <v>4.7637</v>
      </c>
    </row>
    <row r="35" spans="1:9" s="5" customFormat="1" ht="12.75">
      <c r="A35" s="34" t="s">
        <v>41</v>
      </c>
      <c r="B35" s="35">
        <v>30</v>
      </c>
      <c r="C35" s="35">
        <v>31</v>
      </c>
      <c r="D35" s="45" t="s">
        <v>74</v>
      </c>
      <c r="E35" s="46">
        <v>5.2051</v>
      </c>
      <c r="F35" s="46">
        <v>8.2079</v>
      </c>
      <c r="G35" s="46">
        <v>5.3697</v>
      </c>
      <c r="H35" s="46">
        <v>5.2984</v>
      </c>
      <c r="I35" s="46">
        <v>5.2938</v>
      </c>
    </row>
    <row r="36" spans="1:9" s="5" customFormat="1" ht="12.75">
      <c r="A36" s="34" t="s">
        <v>41</v>
      </c>
      <c r="B36" s="35">
        <v>31</v>
      </c>
      <c r="C36" s="35">
        <v>32</v>
      </c>
      <c r="D36" s="45" t="s">
        <v>73</v>
      </c>
      <c r="E36" s="46">
        <v>4.8526</v>
      </c>
      <c r="F36" s="46">
        <v>7.8019</v>
      </c>
      <c r="G36" s="46">
        <v>5.0081</v>
      </c>
      <c r="H36" s="46">
        <v>4.9386</v>
      </c>
      <c r="I36" s="46">
        <v>4.9344</v>
      </c>
    </row>
    <row r="37" spans="1:9" s="5" customFormat="1" ht="12.75">
      <c r="A37" s="34" t="s">
        <v>41</v>
      </c>
      <c r="B37" s="35">
        <v>32</v>
      </c>
      <c r="C37" s="35">
        <v>33</v>
      </c>
      <c r="D37" s="45" t="s">
        <v>72</v>
      </c>
      <c r="E37" s="46">
        <v>5.1389</v>
      </c>
      <c r="F37" s="46">
        <v>8.1274</v>
      </c>
      <c r="G37" s="46">
        <v>5.2926</v>
      </c>
      <c r="H37" s="46">
        <v>5.2208</v>
      </c>
      <c r="I37" s="46">
        <v>5.2164</v>
      </c>
    </row>
    <row r="38" spans="1:9" s="5" customFormat="1" ht="12.75">
      <c r="A38" s="34" t="s">
        <v>41</v>
      </c>
      <c r="B38" s="35">
        <v>33</v>
      </c>
      <c r="C38" s="35">
        <v>34</v>
      </c>
      <c r="D38" s="45" t="s">
        <v>71</v>
      </c>
      <c r="E38" s="46">
        <v>4.9443</v>
      </c>
      <c r="F38" s="46">
        <v>7.9798</v>
      </c>
      <c r="G38" s="46">
        <v>5.094</v>
      </c>
      <c r="H38" s="46">
        <v>5.0207</v>
      </c>
      <c r="I38" s="46">
        <v>5.0164</v>
      </c>
    </row>
    <row r="39" spans="1:9" s="5" customFormat="1" ht="12.75">
      <c r="A39" s="34" t="s">
        <v>41</v>
      </c>
      <c r="B39" s="35">
        <v>34</v>
      </c>
      <c r="C39" s="35">
        <v>35</v>
      </c>
      <c r="D39" s="45" t="s">
        <v>70</v>
      </c>
      <c r="E39" s="46">
        <v>4.9494</v>
      </c>
      <c r="F39" s="46">
        <v>7.9313</v>
      </c>
      <c r="G39" s="46">
        <v>5.0913</v>
      </c>
      <c r="H39" s="46">
        <v>5.019</v>
      </c>
      <c r="I39" s="46">
        <v>5.0149</v>
      </c>
    </row>
    <row r="40" spans="1:9" s="5" customFormat="1" ht="12.75">
      <c r="A40" s="34" t="s">
        <v>41</v>
      </c>
      <c r="B40" s="35">
        <v>35</v>
      </c>
      <c r="C40" s="35">
        <v>36</v>
      </c>
      <c r="D40" s="45" t="s">
        <v>69</v>
      </c>
      <c r="E40" s="46">
        <v>5.0792</v>
      </c>
      <c r="F40" s="46">
        <v>8.0265</v>
      </c>
      <c r="G40" s="46">
        <v>5.212</v>
      </c>
      <c r="H40" s="46">
        <v>5.1406</v>
      </c>
      <c r="I40" s="46">
        <v>5.1373</v>
      </c>
    </row>
    <row r="41" spans="1:9" s="5" customFormat="1" ht="12.75">
      <c r="A41" s="34" t="s">
        <v>41</v>
      </c>
      <c r="B41" s="35">
        <v>36</v>
      </c>
      <c r="C41" s="35">
        <v>37</v>
      </c>
      <c r="D41" s="45" t="s">
        <v>68</v>
      </c>
      <c r="E41" s="46">
        <v>4.6429</v>
      </c>
      <c r="F41" s="46">
        <v>7.6725</v>
      </c>
      <c r="G41" s="46">
        <v>4.7768</v>
      </c>
      <c r="H41" s="46">
        <v>4.7042</v>
      </c>
      <c r="I41" s="46">
        <v>4.7004</v>
      </c>
    </row>
    <row r="42" spans="1:9" s="5" customFormat="1" ht="12.75">
      <c r="A42" s="34" t="s">
        <v>41</v>
      </c>
      <c r="B42" s="35">
        <v>37</v>
      </c>
      <c r="C42" s="35">
        <v>38</v>
      </c>
      <c r="D42" s="45" t="s">
        <v>67</v>
      </c>
      <c r="E42" s="46">
        <v>4.9967</v>
      </c>
      <c r="F42" s="46">
        <v>7.9396</v>
      </c>
      <c r="G42" s="46">
        <v>5.1272</v>
      </c>
      <c r="H42" s="46">
        <v>5.0579</v>
      </c>
      <c r="I42" s="46">
        <v>5.054</v>
      </c>
    </row>
    <row r="43" spans="1:9" s="5" customFormat="1" ht="12.75">
      <c r="A43" s="34" t="s">
        <v>41</v>
      </c>
      <c r="B43" s="35">
        <v>38</v>
      </c>
      <c r="C43" s="35">
        <v>39</v>
      </c>
      <c r="D43" s="45" t="s">
        <v>66</v>
      </c>
      <c r="E43" s="46">
        <v>4.9566</v>
      </c>
      <c r="F43" s="46">
        <v>7.9827</v>
      </c>
      <c r="G43" s="46">
        <v>5.0894</v>
      </c>
      <c r="H43" s="46">
        <v>5.0185</v>
      </c>
      <c r="I43" s="46">
        <v>5.0143</v>
      </c>
    </row>
    <row r="44" spans="1:9" s="5" customFormat="1" ht="12.75">
      <c r="A44" s="34" t="s">
        <v>41</v>
      </c>
      <c r="B44" s="35">
        <v>39</v>
      </c>
      <c r="C44" s="35">
        <v>40</v>
      </c>
      <c r="D44" s="45" t="s">
        <v>65</v>
      </c>
      <c r="E44" s="46">
        <v>5.0162</v>
      </c>
      <c r="F44" s="46">
        <v>8.0097</v>
      </c>
      <c r="G44" s="46">
        <v>5.1482</v>
      </c>
      <c r="H44" s="46">
        <v>5.0782</v>
      </c>
      <c r="I44" s="46">
        <v>5.0744</v>
      </c>
    </row>
    <row r="45" spans="1:9" s="5" customFormat="1" ht="12.75">
      <c r="A45" s="34" t="s">
        <v>41</v>
      </c>
      <c r="B45" s="35">
        <v>40</v>
      </c>
      <c r="C45" s="35">
        <v>41</v>
      </c>
      <c r="D45" s="45" t="s">
        <v>64</v>
      </c>
      <c r="E45" s="46">
        <v>5.1001</v>
      </c>
      <c r="F45" s="46">
        <v>8.1485</v>
      </c>
      <c r="G45" s="46">
        <v>5.2329</v>
      </c>
      <c r="H45" s="46">
        <v>5.1614</v>
      </c>
      <c r="I45" s="46">
        <v>5.1574</v>
      </c>
    </row>
    <row r="46" spans="1:9" s="5" customFormat="1" ht="12.75">
      <c r="A46" s="34" t="s">
        <v>41</v>
      </c>
      <c r="B46" s="35">
        <v>41</v>
      </c>
      <c r="C46" s="35">
        <v>42</v>
      </c>
      <c r="D46" s="45" t="s">
        <v>63</v>
      </c>
      <c r="E46" s="46">
        <v>5.1588</v>
      </c>
      <c r="F46" s="46">
        <v>8.1543</v>
      </c>
      <c r="G46" s="46">
        <v>5.2885</v>
      </c>
      <c r="H46" s="46">
        <v>5.2182</v>
      </c>
      <c r="I46" s="46">
        <v>5.2144</v>
      </c>
    </row>
    <row r="47" spans="1:9" s="5" customFormat="1" ht="12.75">
      <c r="A47" s="34" t="s">
        <v>41</v>
      </c>
      <c r="B47" s="35">
        <v>42</v>
      </c>
      <c r="C47" s="35">
        <v>43</v>
      </c>
      <c r="D47" s="45" t="s">
        <v>62</v>
      </c>
      <c r="E47" s="46">
        <v>5.1106</v>
      </c>
      <c r="F47" s="46">
        <v>8.1251</v>
      </c>
      <c r="G47" s="46">
        <v>5.245</v>
      </c>
      <c r="H47" s="46">
        <v>5.1717</v>
      </c>
      <c r="I47" s="46">
        <v>5.1681</v>
      </c>
    </row>
    <row r="48" spans="1:9" s="5" customFormat="1" ht="12.75">
      <c r="A48" s="34" t="s">
        <v>41</v>
      </c>
      <c r="B48" s="35">
        <v>43</v>
      </c>
      <c r="C48" s="35">
        <v>44</v>
      </c>
      <c r="D48" s="45" t="s">
        <v>61</v>
      </c>
      <c r="E48" s="46">
        <v>5.0386</v>
      </c>
      <c r="F48" s="46">
        <v>7.9983</v>
      </c>
      <c r="G48" s="46">
        <v>5.168</v>
      </c>
      <c r="H48" s="46">
        <v>5.0969</v>
      </c>
      <c r="I48" s="46">
        <v>5.0934</v>
      </c>
    </row>
    <row r="49" spans="1:9" s="5" customFormat="1" ht="12.75">
      <c r="A49" s="34" t="s">
        <v>41</v>
      </c>
      <c r="B49" s="35">
        <v>44</v>
      </c>
      <c r="C49" s="35">
        <v>45</v>
      </c>
      <c r="D49" s="54" t="s">
        <v>60</v>
      </c>
      <c r="E49" s="53">
        <v>4.853</v>
      </c>
      <c r="F49" s="53">
        <v>7.8725</v>
      </c>
      <c r="G49" s="46">
        <v>4.9905</v>
      </c>
      <c r="H49" s="46">
        <v>4.9152</v>
      </c>
      <c r="I49" s="46">
        <v>4.9116</v>
      </c>
    </row>
    <row r="50" spans="1:10" s="5" customFormat="1" ht="12.75">
      <c r="A50" s="34" t="s">
        <v>41</v>
      </c>
      <c r="B50" s="35">
        <v>46</v>
      </c>
      <c r="C50" s="35">
        <v>47</v>
      </c>
      <c r="D50" s="55" t="s">
        <v>74</v>
      </c>
      <c r="E50" s="53">
        <v>5.2051</v>
      </c>
      <c r="F50" s="53">
        <v>8.2765</v>
      </c>
      <c r="G50" s="46">
        <v>5.3767</v>
      </c>
      <c r="H50" s="46">
        <v>5.2815</v>
      </c>
      <c r="I50" s="46">
        <v>5.2767</v>
      </c>
      <c r="J50" s="10" t="s">
        <v>105</v>
      </c>
    </row>
    <row r="51" spans="1:9" s="5" customFormat="1" ht="12.75">
      <c r="A51" s="34" t="s">
        <v>41</v>
      </c>
      <c r="B51" s="35">
        <v>48</v>
      </c>
      <c r="C51" s="35">
        <v>49</v>
      </c>
      <c r="D51" s="54" t="s">
        <v>73</v>
      </c>
      <c r="E51" s="53">
        <v>4.8527</v>
      </c>
      <c r="F51" s="53">
        <v>7.9009</v>
      </c>
      <c r="G51" s="46">
        <v>5.0196</v>
      </c>
      <c r="H51" s="46">
        <v>4.9275</v>
      </c>
      <c r="I51" s="46">
        <v>4.9226</v>
      </c>
    </row>
    <row r="52" spans="1:9" s="5" customFormat="1" ht="12.75">
      <c r="A52" s="34" t="s">
        <v>41</v>
      </c>
      <c r="B52" s="35">
        <v>50</v>
      </c>
      <c r="C52" s="35">
        <v>51</v>
      </c>
      <c r="D52" s="54" t="s">
        <v>122</v>
      </c>
      <c r="E52" s="53">
        <v>4.6798</v>
      </c>
      <c r="F52" s="53">
        <v>7.6408</v>
      </c>
      <c r="G52" s="46">
        <v>4.8427</v>
      </c>
      <c r="H52" s="46">
        <v>4.7535</v>
      </c>
      <c r="I52" s="46">
        <v>4.7492</v>
      </c>
    </row>
    <row r="53" spans="1:9" s="5" customFormat="1" ht="12.75">
      <c r="A53" s="34" t="s">
        <v>41</v>
      </c>
      <c r="B53" s="35">
        <v>52</v>
      </c>
      <c r="C53" s="35">
        <v>53</v>
      </c>
      <c r="D53" s="54" t="s">
        <v>72</v>
      </c>
      <c r="E53" s="53">
        <v>5.1389</v>
      </c>
      <c r="F53" s="53">
        <v>8.1716</v>
      </c>
      <c r="G53" s="46">
        <v>5.3002</v>
      </c>
      <c r="H53" s="46">
        <v>5.2149</v>
      </c>
      <c r="I53" s="46">
        <v>5.2103</v>
      </c>
    </row>
    <row r="54" spans="1:9" s="5" customFormat="1" ht="12.75">
      <c r="A54" s="34" t="s">
        <v>41</v>
      </c>
      <c r="B54" s="35">
        <v>54</v>
      </c>
      <c r="C54" s="35">
        <v>55</v>
      </c>
      <c r="D54" s="54" t="s">
        <v>71</v>
      </c>
      <c r="E54" s="53">
        <v>4.9444</v>
      </c>
      <c r="F54" s="53">
        <v>7.9169</v>
      </c>
      <c r="G54" s="46">
        <v>5.1081</v>
      </c>
      <c r="H54" s="46">
        <v>5.0227</v>
      </c>
      <c r="I54" s="46">
        <v>5.0181</v>
      </c>
    </row>
    <row r="55" spans="1:9" s="5" customFormat="1" ht="12.75">
      <c r="A55" s="34" t="s">
        <v>41</v>
      </c>
      <c r="B55" s="35">
        <v>56</v>
      </c>
      <c r="C55" s="35">
        <v>57</v>
      </c>
      <c r="D55" s="54" t="s">
        <v>121</v>
      </c>
      <c r="E55" s="53">
        <v>5.385</v>
      </c>
      <c r="F55" s="53">
        <v>8.2815</v>
      </c>
      <c r="G55" s="46">
        <v>5.5437</v>
      </c>
      <c r="H55" s="46">
        <v>5.4581</v>
      </c>
      <c r="I55" s="46">
        <v>5.4542</v>
      </c>
    </row>
    <row r="56" spans="1:9" s="5" customFormat="1" ht="12.75">
      <c r="A56" s="34" t="s">
        <v>41</v>
      </c>
      <c r="B56" s="35">
        <v>58</v>
      </c>
      <c r="C56" s="35">
        <v>59</v>
      </c>
      <c r="D56" s="54" t="s">
        <v>70</v>
      </c>
      <c r="E56" s="53">
        <v>4.9495</v>
      </c>
      <c r="F56" s="53">
        <v>7.9046</v>
      </c>
      <c r="G56" s="46">
        <v>5.1158</v>
      </c>
      <c r="H56" s="46">
        <v>5.0294</v>
      </c>
      <c r="I56" s="46">
        <v>5.0253</v>
      </c>
    </row>
    <row r="57" spans="1:9" s="5" customFormat="1" ht="12.75">
      <c r="A57" s="34" t="s">
        <v>41</v>
      </c>
      <c r="B57" s="35">
        <v>60</v>
      </c>
      <c r="C57" s="35">
        <v>61</v>
      </c>
      <c r="D57" s="54" t="s">
        <v>69</v>
      </c>
      <c r="E57" s="53">
        <v>5.079</v>
      </c>
      <c r="F57" s="53">
        <v>8.0071</v>
      </c>
      <c r="G57" s="46">
        <v>5.249</v>
      </c>
      <c r="H57" s="46">
        <v>5.1624</v>
      </c>
      <c r="I57" s="46">
        <v>5.158</v>
      </c>
    </row>
    <row r="58" spans="1:9" s="5" customFormat="1" ht="12.75">
      <c r="A58" s="34" t="s">
        <v>41</v>
      </c>
      <c r="B58" s="35">
        <v>62</v>
      </c>
      <c r="C58" s="35">
        <v>63</v>
      </c>
      <c r="D58" s="54" t="s">
        <v>120</v>
      </c>
      <c r="E58" s="53">
        <v>4.8189</v>
      </c>
      <c r="F58" s="53">
        <v>7.8538</v>
      </c>
      <c r="G58" s="46">
        <v>5.0078</v>
      </c>
      <c r="H58" s="46">
        <v>4.9146</v>
      </c>
      <c r="I58" s="46">
        <v>4.91</v>
      </c>
    </row>
    <row r="59" spans="1:9" s="5" customFormat="1" ht="12.75">
      <c r="A59" s="34" t="s">
        <v>41</v>
      </c>
      <c r="B59" s="35">
        <v>64</v>
      </c>
      <c r="C59" s="35">
        <v>65</v>
      </c>
      <c r="D59" s="54" t="s">
        <v>68</v>
      </c>
      <c r="E59" s="53">
        <v>4.6429</v>
      </c>
      <c r="F59" s="53">
        <v>7.6384</v>
      </c>
      <c r="G59" s="46">
        <v>4.8275</v>
      </c>
      <c r="H59" s="46">
        <v>4.739</v>
      </c>
      <c r="I59" s="46">
        <v>4.7343</v>
      </c>
    </row>
    <row r="60" spans="1:9" s="5" customFormat="1" ht="12.75">
      <c r="A60" s="34" t="s">
        <v>41</v>
      </c>
      <c r="B60" s="35">
        <v>66</v>
      </c>
      <c r="C60" s="35">
        <v>67</v>
      </c>
      <c r="D60" s="54" t="s">
        <v>67</v>
      </c>
      <c r="E60" s="53">
        <v>4.9966</v>
      </c>
      <c r="F60" s="53">
        <v>7.9651</v>
      </c>
      <c r="G60" s="46">
        <v>5.1826</v>
      </c>
      <c r="H60" s="46">
        <v>5.0943</v>
      </c>
      <c r="I60" s="46">
        <v>5.0895</v>
      </c>
    </row>
    <row r="61" spans="1:9" s="5" customFormat="1" ht="12.75">
      <c r="A61" s="34" t="s">
        <v>41</v>
      </c>
      <c r="B61" s="35">
        <v>68</v>
      </c>
      <c r="C61" s="35">
        <v>69</v>
      </c>
      <c r="D61" s="54" t="s">
        <v>119</v>
      </c>
      <c r="E61" s="53">
        <v>4.9684</v>
      </c>
      <c r="F61" s="53">
        <v>7.9441</v>
      </c>
      <c r="G61" s="46">
        <v>5.1591</v>
      </c>
      <c r="H61" s="46">
        <v>5.0661</v>
      </c>
      <c r="I61" s="46">
        <v>5.0612</v>
      </c>
    </row>
    <row r="62" spans="1:9" s="5" customFormat="1" ht="12.75">
      <c r="A62" s="34" t="s">
        <v>41</v>
      </c>
      <c r="B62" s="35">
        <v>70</v>
      </c>
      <c r="C62" s="35">
        <v>71</v>
      </c>
      <c r="D62" s="54" t="s">
        <v>65</v>
      </c>
      <c r="E62" s="53">
        <v>5.0164</v>
      </c>
      <c r="F62" s="53">
        <v>8.0806</v>
      </c>
      <c r="G62" s="46">
        <v>5.2091</v>
      </c>
      <c r="H62" s="46">
        <v>5.1158</v>
      </c>
      <c r="I62" s="46">
        <v>5.1108</v>
      </c>
    </row>
    <row r="63" spans="1:9" s="5" customFormat="1" ht="12.75">
      <c r="A63" s="34" t="s">
        <v>41</v>
      </c>
      <c r="B63" s="35">
        <v>72</v>
      </c>
      <c r="C63" s="35">
        <v>73</v>
      </c>
      <c r="D63" s="54" t="s">
        <v>64</v>
      </c>
      <c r="E63" s="53">
        <v>5.1001</v>
      </c>
      <c r="F63" s="53">
        <v>8.143</v>
      </c>
      <c r="G63" s="46">
        <v>5.2895</v>
      </c>
      <c r="H63" s="46">
        <v>5.1982</v>
      </c>
      <c r="I63" s="46">
        <v>5.1934</v>
      </c>
    </row>
    <row r="64" spans="1:9" s="5" customFormat="1" ht="12.75">
      <c r="A64" s="34" t="s">
        <v>41</v>
      </c>
      <c r="B64" s="35">
        <v>74</v>
      </c>
      <c r="C64" s="35">
        <v>75</v>
      </c>
      <c r="D64" s="54" t="s">
        <v>118</v>
      </c>
      <c r="E64" s="53">
        <v>4.8084</v>
      </c>
      <c r="F64" s="53">
        <v>7.8514</v>
      </c>
      <c r="G64" s="46">
        <v>5.0025</v>
      </c>
      <c r="H64" s="46">
        <v>4.9092</v>
      </c>
      <c r="I64" s="46">
        <v>4.9044</v>
      </c>
    </row>
    <row r="65" spans="1:9" s="5" customFormat="1" ht="12.75">
      <c r="A65" s="34" t="s">
        <v>41</v>
      </c>
      <c r="B65" s="35">
        <v>76</v>
      </c>
      <c r="C65" s="35">
        <v>77</v>
      </c>
      <c r="D65" s="54" t="s">
        <v>63</v>
      </c>
      <c r="E65" s="53">
        <v>5.1589</v>
      </c>
      <c r="F65" s="53">
        <v>8.2109</v>
      </c>
      <c r="G65" s="46">
        <v>5.363</v>
      </c>
      <c r="H65" s="46">
        <v>5.2695</v>
      </c>
      <c r="I65" s="46">
        <v>5.2646</v>
      </c>
    </row>
    <row r="66" spans="1:9" s="5" customFormat="1" ht="12.75">
      <c r="A66" s="34" t="s">
        <v>41</v>
      </c>
      <c r="B66" s="35">
        <v>78</v>
      </c>
      <c r="C66" s="35">
        <v>79</v>
      </c>
      <c r="D66" s="54" t="s">
        <v>61</v>
      </c>
      <c r="E66" s="53">
        <v>5.0387</v>
      </c>
      <c r="F66" s="53">
        <v>8.046</v>
      </c>
      <c r="G66" s="46">
        <v>5.2378</v>
      </c>
      <c r="H66" s="46">
        <v>5.1476</v>
      </c>
      <c r="I66" s="46">
        <v>5.1425</v>
      </c>
    </row>
    <row r="67" spans="1:9" s="5" customFormat="1" ht="12.75">
      <c r="A67" s="34" t="s">
        <v>41</v>
      </c>
      <c r="B67" s="35">
        <v>80</v>
      </c>
      <c r="C67" s="35">
        <v>81</v>
      </c>
      <c r="D67" s="54" t="s">
        <v>117</v>
      </c>
      <c r="E67" s="53">
        <v>4.6828</v>
      </c>
      <c r="F67" s="53">
        <v>7.6358</v>
      </c>
      <c r="G67" s="46">
        <v>4.8679</v>
      </c>
      <c r="H67" s="46">
        <v>4.7825</v>
      </c>
      <c r="I67" s="46">
        <v>4.7774</v>
      </c>
    </row>
    <row r="68" spans="1:9" s="5" customFormat="1" ht="12.75">
      <c r="A68" s="34" t="s">
        <v>41</v>
      </c>
      <c r="B68" s="35">
        <v>82</v>
      </c>
      <c r="C68" s="35">
        <v>83</v>
      </c>
      <c r="D68" s="54" t="s">
        <v>60</v>
      </c>
      <c r="E68" s="53">
        <v>4.853</v>
      </c>
      <c r="F68" s="53">
        <v>7.865</v>
      </c>
      <c r="G68" s="46">
        <v>5.049</v>
      </c>
      <c r="H68" s="46">
        <v>4.9633</v>
      </c>
      <c r="I68" s="46">
        <v>4.9584</v>
      </c>
    </row>
    <row r="69" spans="1:9" s="5" customFormat="1" ht="12.75">
      <c r="A69" s="34" t="s">
        <v>41</v>
      </c>
      <c r="B69" s="35">
        <v>84</v>
      </c>
      <c r="C69" s="35">
        <v>85</v>
      </c>
      <c r="D69" s="45" t="s">
        <v>137</v>
      </c>
      <c r="E69" s="46">
        <v>4.8741</v>
      </c>
      <c r="F69" s="46">
        <v>7.8325</v>
      </c>
      <c r="G69" s="46">
        <v>5.0712</v>
      </c>
      <c r="H69" s="46">
        <v>4.9856</v>
      </c>
      <c r="I69" s="46">
        <v>4.9806</v>
      </c>
    </row>
    <row r="70" spans="1:9" s="5" customFormat="1" ht="12.75">
      <c r="A70" s="34" t="s">
        <v>41</v>
      </c>
      <c r="B70" s="35">
        <v>86</v>
      </c>
      <c r="C70" s="35">
        <v>87</v>
      </c>
      <c r="D70" s="45" t="s">
        <v>116</v>
      </c>
      <c r="E70" s="46">
        <v>4.786</v>
      </c>
      <c r="F70" s="46">
        <v>7.7288</v>
      </c>
      <c r="G70" s="46">
        <v>4.9901</v>
      </c>
      <c r="H70" s="46">
        <v>4.9009</v>
      </c>
      <c r="I70" s="46">
        <v>4.896</v>
      </c>
    </row>
    <row r="71" spans="1:9" s="5" customFormat="1" ht="12.75">
      <c r="A71" s="34" t="s">
        <v>41</v>
      </c>
      <c r="B71" s="35">
        <v>88</v>
      </c>
      <c r="C71" s="35">
        <v>89</v>
      </c>
      <c r="D71" s="45" t="s">
        <v>136</v>
      </c>
      <c r="E71" s="46">
        <v>4.8646</v>
      </c>
      <c r="F71" s="46">
        <v>7.8962</v>
      </c>
      <c r="G71" s="46">
        <v>5.0658</v>
      </c>
      <c r="H71" s="46">
        <v>4.9771</v>
      </c>
      <c r="I71" s="46">
        <v>4.9721</v>
      </c>
    </row>
    <row r="72" spans="1:9" s="5" customFormat="1" ht="12.75">
      <c r="A72" s="34" t="s">
        <v>41</v>
      </c>
      <c r="B72" s="35">
        <v>90</v>
      </c>
      <c r="C72" s="35">
        <v>91</v>
      </c>
      <c r="D72" s="45" t="s">
        <v>135</v>
      </c>
      <c r="E72" s="46">
        <v>5.2157</v>
      </c>
      <c r="F72" s="46">
        <v>8.2468</v>
      </c>
      <c r="G72" s="46">
        <v>5.425</v>
      </c>
      <c r="H72" s="46">
        <v>5.3327</v>
      </c>
      <c r="I72" s="46">
        <v>5.3275</v>
      </c>
    </row>
    <row r="73" spans="1:9" s="5" customFormat="1" ht="12.75">
      <c r="A73" s="34" t="s">
        <v>41</v>
      </c>
      <c r="B73" s="35">
        <v>92</v>
      </c>
      <c r="C73" s="35">
        <v>93</v>
      </c>
      <c r="D73" s="45" t="s">
        <v>134</v>
      </c>
      <c r="E73" s="46">
        <v>4.9861</v>
      </c>
      <c r="F73" s="46">
        <v>7.9505</v>
      </c>
      <c r="G73" s="46">
        <v>5.205</v>
      </c>
      <c r="H73" s="46">
        <v>5.1146</v>
      </c>
      <c r="I73" s="46">
        <v>5.1088</v>
      </c>
    </row>
    <row r="74" spans="1:9" s="5" customFormat="1" ht="12.75">
      <c r="A74" s="34" t="s">
        <v>41</v>
      </c>
      <c r="B74" s="35">
        <v>94</v>
      </c>
      <c r="C74" s="35">
        <v>95</v>
      </c>
      <c r="D74" s="45" t="s">
        <v>133</v>
      </c>
      <c r="E74" s="46">
        <v>4.9096</v>
      </c>
      <c r="F74" s="46">
        <v>7.9547</v>
      </c>
      <c r="G74" s="46">
        <v>5.1431</v>
      </c>
      <c r="H74" s="46">
        <v>5.0508</v>
      </c>
      <c r="I74" s="46">
        <v>5.0444</v>
      </c>
    </row>
    <row r="75" spans="1:9" s="5" customFormat="1" ht="12.75">
      <c r="A75" s="34" t="s">
        <v>41</v>
      </c>
      <c r="B75" s="35">
        <v>96</v>
      </c>
      <c r="C75" s="35">
        <v>97</v>
      </c>
      <c r="D75" s="45" t="s">
        <v>132</v>
      </c>
      <c r="E75" s="46">
        <v>4.9438</v>
      </c>
      <c r="F75" s="46">
        <v>7.9804</v>
      </c>
      <c r="G75" s="46">
        <v>5.177</v>
      </c>
      <c r="H75" s="46">
        <v>5.0846</v>
      </c>
      <c r="I75" s="46">
        <v>5.0784</v>
      </c>
    </row>
    <row r="76" spans="1:9" s="5" customFormat="1" ht="12.75">
      <c r="A76" s="34" t="s">
        <v>41</v>
      </c>
      <c r="B76" s="35">
        <v>98</v>
      </c>
      <c r="C76" s="35">
        <v>99</v>
      </c>
      <c r="D76" s="45" t="s">
        <v>131</v>
      </c>
      <c r="E76" s="46">
        <v>4.9366</v>
      </c>
      <c r="F76" s="46">
        <v>7.9912</v>
      </c>
      <c r="G76" s="46">
        <v>5.1616</v>
      </c>
      <c r="H76" s="46">
        <v>5.0648</v>
      </c>
      <c r="I76" s="46">
        <v>5.0592</v>
      </c>
    </row>
    <row r="77" spans="1:9" s="5" customFormat="1" ht="12.75">
      <c r="A77" s="34" t="s">
        <v>41</v>
      </c>
      <c r="B77" s="35">
        <v>100</v>
      </c>
      <c r="C77" s="35">
        <v>101</v>
      </c>
      <c r="D77" s="45" t="s">
        <v>130</v>
      </c>
      <c r="E77" s="46">
        <v>4.9902</v>
      </c>
      <c r="F77" s="46">
        <v>7.932</v>
      </c>
      <c r="G77" s="46">
        <v>5.2148</v>
      </c>
      <c r="H77" s="46">
        <v>5.1228</v>
      </c>
      <c r="I77" s="46">
        <v>5.1169</v>
      </c>
    </row>
    <row r="78" spans="1:9" s="5" customFormat="1" ht="12.75">
      <c r="A78" s="34" t="s">
        <v>41</v>
      </c>
      <c r="B78" s="35">
        <v>102</v>
      </c>
      <c r="C78" s="35">
        <v>103</v>
      </c>
      <c r="D78" s="52" t="s">
        <v>129</v>
      </c>
      <c r="E78" s="45">
        <v>4.6881</v>
      </c>
      <c r="F78" s="46">
        <v>7.7483</v>
      </c>
      <c r="G78" s="46">
        <v>4.9322</v>
      </c>
      <c r="H78" s="46">
        <v>4.8359</v>
      </c>
      <c r="I78" s="46">
        <v>4.8297</v>
      </c>
    </row>
    <row r="79" spans="1:9" s="5" customFormat="1" ht="12.75">
      <c r="A79" s="34" t="s">
        <v>41</v>
      </c>
      <c r="B79" s="35">
        <v>104</v>
      </c>
      <c r="C79" s="35">
        <v>105</v>
      </c>
      <c r="D79" s="45" t="s">
        <v>128</v>
      </c>
      <c r="E79" s="46">
        <v>5.0863</v>
      </c>
      <c r="F79" s="46">
        <v>8.0602</v>
      </c>
      <c r="G79" s="46">
        <v>5.3239</v>
      </c>
      <c r="H79" s="46">
        <v>5.2292</v>
      </c>
      <c r="I79" s="46">
        <v>5.2231</v>
      </c>
    </row>
    <row r="80" spans="1:9" s="5" customFormat="1" ht="12.75">
      <c r="A80" s="34" t="s">
        <v>41</v>
      </c>
      <c r="B80" s="35">
        <v>106</v>
      </c>
      <c r="C80" s="35">
        <v>107</v>
      </c>
      <c r="D80" s="45" t="s">
        <v>127</v>
      </c>
      <c r="E80" s="46">
        <v>4.9071</v>
      </c>
      <c r="F80" s="46">
        <v>7.933</v>
      </c>
      <c r="G80" s="46">
        <v>5.1297</v>
      </c>
      <c r="H80" s="46">
        <v>5.0375</v>
      </c>
      <c r="I80" s="46">
        <v>5.0323</v>
      </c>
    </row>
    <row r="81" spans="1:9" s="5" customFormat="1" ht="12.75">
      <c r="A81" s="34" t="s">
        <v>41</v>
      </c>
      <c r="B81" s="35">
        <v>108</v>
      </c>
      <c r="C81" s="35">
        <v>109</v>
      </c>
      <c r="D81" s="45" t="s">
        <v>126</v>
      </c>
      <c r="E81" s="46">
        <v>4.9131</v>
      </c>
      <c r="F81" s="46">
        <v>7.9457</v>
      </c>
      <c r="G81" s="46">
        <v>5.1384</v>
      </c>
      <c r="H81" s="46">
        <v>5.0463</v>
      </c>
      <c r="I81" s="46">
        <v>5.0405</v>
      </c>
    </row>
    <row r="82" spans="1:9" s="5" customFormat="1" ht="12.75">
      <c r="A82" s="34" t="s">
        <v>41</v>
      </c>
      <c r="B82" s="35">
        <v>110</v>
      </c>
      <c r="C82" s="35">
        <v>111</v>
      </c>
      <c r="D82" s="45" t="s">
        <v>125</v>
      </c>
      <c r="E82" s="46">
        <v>5.0461</v>
      </c>
      <c r="F82" s="46">
        <v>8.0197</v>
      </c>
      <c r="G82" s="46">
        <v>5.2729</v>
      </c>
      <c r="H82" s="46">
        <v>5.182</v>
      </c>
      <c r="I82" s="46">
        <v>5.1762</v>
      </c>
    </row>
    <row r="83" spans="1:9" s="5" customFormat="1" ht="12.75">
      <c r="A83" s="34" t="s">
        <v>41</v>
      </c>
      <c r="B83" s="35">
        <v>112</v>
      </c>
      <c r="C83" s="35">
        <v>113</v>
      </c>
      <c r="D83" s="45" t="s">
        <v>124</v>
      </c>
      <c r="E83" s="46">
        <v>4.6458</v>
      </c>
      <c r="F83" s="46">
        <v>7.6271</v>
      </c>
      <c r="G83" s="46">
        <v>4.8712</v>
      </c>
      <c r="H83" s="46">
        <v>4.7813</v>
      </c>
      <c r="I83" s="46">
        <v>4.7754</v>
      </c>
    </row>
    <row r="84" spans="1:9" s="5" customFormat="1" ht="12.75">
      <c r="A84" s="34" t="s">
        <v>41</v>
      </c>
      <c r="B84" s="35">
        <v>114</v>
      </c>
      <c r="C84" s="35">
        <v>115</v>
      </c>
      <c r="D84" s="45" t="s">
        <v>123</v>
      </c>
      <c r="E84" s="46">
        <v>4.7436</v>
      </c>
      <c r="F84" s="46">
        <v>7.7185</v>
      </c>
      <c r="G84" s="46">
        <v>4.9638</v>
      </c>
      <c r="H84" s="46">
        <v>4.8745</v>
      </c>
      <c r="I84" s="46">
        <v>4.8685</v>
      </c>
    </row>
    <row r="85" spans="1:9" s="5" customFormat="1" ht="12.75">
      <c r="A85" s="34" t="s">
        <v>41</v>
      </c>
      <c r="B85" s="35">
        <v>116</v>
      </c>
      <c r="C85" s="35">
        <v>117</v>
      </c>
      <c r="D85" s="45" t="s">
        <v>115</v>
      </c>
      <c r="E85" s="46">
        <v>4.7358</v>
      </c>
      <c r="F85" s="46">
        <v>7.7388</v>
      </c>
      <c r="G85" s="46">
        <v>4.9464</v>
      </c>
      <c r="H85" s="46">
        <v>4.8555</v>
      </c>
      <c r="I85" s="46">
        <v>4.8495</v>
      </c>
    </row>
    <row r="86" spans="1:9" s="5" customFormat="1" ht="12.75">
      <c r="A86" s="34" t="s">
        <v>41</v>
      </c>
      <c r="B86" s="35">
        <v>118</v>
      </c>
      <c r="C86" s="35">
        <v>119</v>
      </c>
      <c r="D86" s="45" t="s">
        <v>114</v>
      </c>
      <c r="E86" s="46">
        <v>4.8541</v>
      </c>
      <c r="F86" s="46">
        <v>7.8241</v>
      </c>
      <c r="G86" s="46">
        <v>5.0638</v>
      </c>
      <c r="H86" s="46">
        <v>4.9729</v>
      </c>
      <c r="I86" s="46">
        <v>4.9668</v>
      </c>
    </row>
    <row r="87" spans="1:9" s="5" customFormat="1" ht="12.75">
      <c r="A87" s="34" t="s">
        <v>41</v>
      </c>
      <c r="B87" s="35">
        <v>120</v>
      </c>
      <c r="C87" s="35">
        <v>121</v>
      </c>
      <c r="D87" s="45" t="s">
        <v>113</v>
      </c>
      <c r="E87" s="46">
        <v>4.866</v>
      </c>
      <c r="F87" s="46">
        <v>7.7489</v>
      </c>
      <c r="G87" s="46">
        <v>5.0584</v>
      </c>
      <c r="H87" s="46">
        <v>4.9686</v>
      </c>
      <c r="I87" s="46">
        <v>4.9638</v>
      </c>
    </row>
    <row r="88" spans="1:9" s="5" customFormat="1" ht="12.75">
      <c r="A88" s="34" t="s">
        <v>41</v>
      </c>
      <c r="B88" s="35">
        <v>122</v>
      </c>
      <c r="C88" s="35">
        <v>123</v>
      </c>
      <c r="D88" s="45" t="s">
        <v>112</v>
      </c>
      <c r="E88" s="46">
        <v>5.0237</v>
      </c>
      <c r="F88" s="46">
        <v>8.0362</v>
      </c>
      <c r="G88" s="46">
        <v>5.2249</v>
      </c>
      <c r="H88" s="46">
        <v>5.1332</v>
      </c>
      <c r="I88" s="46">
        <v>5.1284</v>
      </c>
    </row>
    <row r="89" spans="1:9" s="5" customFormat="1" ht="12.75">
      <c r="A89" s="34" t="s">
        <v>41</v>
      </c>
      <c r="B89" s="35">
        <v>124</v>
      </c>
      <c r="C89" s="35">
        <v>125</v>
      </c>
      <c r="D89" s="52" t="s">
        <v>111</v>
      </c>
      <c r="E89" s="45">
        <v>4.9936</v>
      </c>
      <c r="F89" s="46">
        <v>7.9917</v>
      </c>
      <c r="G89" s="46">
        <v>5.1936</v>
      </c>
      <c r="H89" s="46">
        <v>5.1038</v>
      </c>
      <c r="I89" s="46">
        <v>5.0987</v>
      </c>
    </row>
    <row r="90" spans="1:9" s="5" customFormat="1" ht="12.75">
      <c r="A90" s="34" t="s">
        <v>41</v>
      </c>
      <c r="B90" s="35">
        <v>126</v>
      </c>
      <c r="C90" s="35">
        <v>127</v>
      </c>
      <c r="D90" s="45" t="s">
        <v>110</v>
      </c>
      <c r="E90" s="46">
        <v>4.8729</v>
      </c>
      <c r="F90" s="46">
        <v>7.8889</v>
      </c>
      <c r="G90" s="46">
        <v>5.0843</v>
      </c>
      <c r="H90" s="46">
        <v>4.9928</v>
      </c>
      <c r="I90" s="46">
        <v>4.9872</v>
      </c>
    </row>
    <row r="91" spans="1:9" s="5" customFormat="1" ht="12.75">
      <c r="A91" s="34" t="s">
        <v>41</v>
      </c>
      <c r="B91" s="35">
        <v>128</v>
      </c>
      <c r="C91" s="35">
        <v>129</v>
      </c>
      <c r="D91" s="45" t="s">
        <v>109</v>
      </c>
      <c r="E91" s="46">
        <v>4.6124</v>
      </c>
      <c r="F91" s="46">
        <v>7.5957</v>
      </c>
      <c r="G91" s="46">
        <v>4.8148</v>
      </c>
      <c r="H91" s="46">
        <v>4.7234</v>
      </c>
      <c r="I91" s="46">
        <v>4.7181</v>
      </c>
    </row>
    <row r="92" spans="1:9" s="5" customFormat="1" ht="12.75">
      <c r="A92" s="34" t="s">
        <v>41</v>
      </c>
      <c r="B92" s="35">
        <v>130</v>
      </c>
      <c r="C92" s="35">
        <v>131</v>
      </c>
      <c r="D92" s="45" t="s">
        <v>108</v>
      </c>
      <c r="E92" s="46">
        <v>4.8919</v>
      </c>
      <c r="F92" s="46">
        <v>7.7758</v>
      </c>
      <c r="G92" s="46">
        <v>5.0854</v>
      </c>
      <c r="H92" s="46">
        <v>4.9992</v>
      </c>
      <c r="I92" s="46">
        <v>4.994</v>
      </c>
    </row>
    <row r="93" spans="1:9" s="5" customFormat="1" ht="12.75">
      <c r="A93" s="34" t="s">
        <v>41</v>
      </c>
      <c r="B93" s="35">
        <v>132</v>
      </c>
      <c r="C93" s="35">
        <v>133</v>
      </c>
      <c r="D93" s="45" t="s">
        <v>37</v>
      </c>
      <c r="E93" s="46">
        <v>4.8007</v>
      </c>
      <c r="F93" s="46">
        <v>7.8049</v>
      </c>
      <c r="G93" s="46">
        <v>5.0009</v>
      </c>
      <c r="H93" s="46">
        <v>4.9097</v>
      </c>
      <c r="I93" s="46">
        <v>4.9045</v>
      </c>
    </row>
    <row r="94" spans="1:9" s="5" customFormat="1" ht="12.75">
      <c r="A94" s="34" t="s">
        <v>41</v>
      </c>
      <c r="B94" s="35">
        <v>134</v>
      </c>
      <c r="C94" s="35">
        <v>135</v>
      </c>
      <c r="D94" s="45" t="s">
        <v>107</v>
      </c>
      <c r="E94" s="46">
        <v>4.6251</v>
      </c>
      <c r="F94" s="46">
        <v>7.5928</v>
      </c>
      <c r="G94" s="46">
        <v>4.8326</v>
      </c>
      <c r="H94" s="46">
        <v>4.7424</v>
      </c>
      <c r="I94" s="46">
        <v>4.7368</v>
      </c>
    </row>
    <row r="95" spans="1:9" s="5" customFormat="1" ht="12.75">
      <c r="A95" s="34" t="s">
        <v>41</v>
      </c>
      <c r="B95" s="35">
        <v>136</v>
      </c>
      <c r="C95" s="35">
        <v>137</v>
      </c>
      <c r="D95" s="45" t="s">
        <v>34</v>
      </c>
      <c r="E95" s="46">
        <v>4.5418</v>
      </c>
      <c r="F95" s="46">
        <v>7.5242</v>
      </c>
      <c r="G95" s="46">
        <v>4.7473</v>
      </c>
      <c r="H95" s="46">
        <v>4.6582</v>
      </c>
      <c r="I95" s="46">
        <v>4.6528</v>
      </c>
    </row>
    <row r="96" spans="1:9" s="5" customFormat="1" ht="12.75">
      <c r="A96" s="34" t="s">
        <v>41</v>
      </c>
      <c r="B96" s="35">
        <v>138</v>
      </c>
      <c r="C96" s="35">
        <v>139</v>
      </c>
      <c r="D96" s="45" t="s">
        <v>40</v>
      </c>
      <c r="E96" s="46">
        <v>5.4701</v>
      </c>
      <c r="F96" s="46">
        <v>8.4113</v>
      </c>
      <c r="G96" s="46">
        <v>5.6742</v>
      </c>
      <c r="H96" s="46">
        <v>5.5858</v>
      </c>
      <c r="I96" s="46">
        <v>5.5804</v>
      </c>
    </row>
    <row r="97" spans="1:9" s="5" customFormat="1" ht="12.75">
      <c r="A97" s="34" t="s">
        <v>41</v>
      </c>
      <c r="B97" s="35">
        <v>140</v>
      </c>
      <c r="C97" s="35">
        <v>141</v>
      </c>
      <c r="D97" s="45" t="s">
        <v>36</v>
      </c>
      <c r="E97" s="46">
        <v>5.3801</v>
      </c>
      <c r="F97" s="46">
        <v>8.2951</v>
      </c>
      <c r="G97" s="46">
        <v>5.578</v>
      </c>
      <c r="H97" s="46">
        <v>5.4868</v>
      </c>
      <c r="I97" s="46">
        <v>5.4815</v>
      </c>
    </row>
    <row r="98" spans="1:9" s="5" customFormat="1" ht="12.75">
      <c r="A98" s="34" t="s">
        <v>41</v>
      </c>
      <c r="B98" s="35">
        <v>142</v>
      </c>
      <c r="C98" s="35">
        <v>143</v>
      </c>
      <c r="D98" s="45" t="s">
        <v>24</v>
      </c>
      <c r="E98" s="46">
        <v>5.3245</v>
      </c>
      <c r="F98" s="46">
        <v>8.2453</v>
      </c>
      <c r="G98" s="46">
        <v>5.5304</v>
      </c>
      <c r="H98" s="46">
        <v>5.4389</v>
      </c>
      <c r="I98" s="46">
        <v>5.4336</v>
      </c>
    </row>
    <row r="99" spans="1:9" s="5" customFormat="1" ht="12.75">
      <c r="A99" s="34" t="s">
        <v>41</v>
      </c>
      <c r="B99" s="35">
        <v>144</v>
      </c>
      <c r="C99" s="35">
        <v>145</v>
      </c>
      <c r="D99" s="45" t="s">
        <v>27</v>
      </c>
      <c r="E99" s="46">
        <v>4.7378</v>
      </c>
      <c r="F99" s="46">
        <v>7.667</v>
      </c>
      <c r="G99" s="46">
        <v>4.9559</v>
      </c>
      <c r="H99" s="46">
        <v>4.8646</v>
      </c>
      <c r="I99" s="46">
        <v>4.8589</v>
      </c>
    </row>
    <row r="100" spans="1:9" s="5" customFormat="1" ht="12.75">
      <c r="A100" s="34" t="s">
        <v>41</v>
      </c>
      <c r="B100" s="35">
        <v>146</v>
      </c>
      <c r="C100" s="35">
        <v>147</v>
      </c>
      <c r="D100" s="45" t="s">
        <v>26</v>
      </c>
      <c r="E100" s="46">
        <v>5.5182</v>
      </c>
      <c r="F100" s="46">
        <v>8.4741</v>
      </c>
      <c r="G100" s="53">
        <v>5.7412</v>
      </c>
      <c r="H100" s="46">
        <v>5.6471</v>
      </c>
      <c r="I100" s="46">
        <v>5.6412</v>
      </c>
    </row>
    <row r="101" spans="1:9" s="5" customFormat="1" ht="12.75">
      <c r="A101" s="34" t="s">
        <v>41</v>
      </c>
      <c r="B101" s="35">
        <v>148</v>
      </c>
      <c r="C101" s="35">
        <v>149</v>
      </c>
      <c r="D101" s="45" t="s">
        <v>23</v>
      </c>
      <c r="E101" s="46">
        <v>5.0749</v>
      </c>
      <c r="F101" s="46">
        <v>7.9484</v>
      </c>
      <c r="G101" s="46">
        <v>5.3038</v>
      </c>
      <c r="H101" s="46">
        <v>5.2125</v>
      </c>
      <c r="I101" s="46">
        <v>5.2067</v>
      </c>
    </row>
    <row r="102" spans="1:9" s="5" customFormat="1" ht="12.75">
      <c r="A102" s="34" t="s">
        <v>41</v>
      </c>
      <c r="B102" s="35">
        <v>150</v>
      </c>
      <c r="C102" s="35">
        <v>151</v>
      </c>
      <c r="D102" s="45" t="s">
        <v>31</v>
      </c>
      <c r="E102" s="46">
        <v>5.0259</v>
      </c>
      <c r="F102" s="46">
        <v>8.0486</v>
      </c>
      <c r="G102" s="46">
        <v>5.2695</v>
      </c>
      <c r="H102" s="46">
        <v>5.1687</v>
      </c>
      <c r="I102" s="46">
        <v>5.1628</v>
      </c>
    </row>
    <row r="103" spans="1:9" s="5" customFormat="1" ht="12.75">
      <c r="A103" s="34" t="s">
        <v>41</v>
      </c>
      <c r="B103" s="35">
        <v>152</v>
      </c>
      <c r="C103" s="35">
        <v>153</v>
      </c>
      <c r="D103" s="45" t="s">
        <v>21</v>
      </c>
      <c r="E103" s="46">
        <v>4.8944</v>
      </c>
      <c r="F103" s="46">
        <v>7.8585</v>
      </c>
      <c r="G103" s="46">
        <v>5.1414</v>
      </c>
      <c r="H103" s="46">
        <v>5.0384</v>
      </c>
      <c r="I103" s="46">
        <v>5.0319</v>
      </c>
    </row>
    <row r="104" spans="1:9" s="5" customFormat="1" ht="12.75">
      <c r="A104" s="34"/>
      <c r="B104" s="35"/>
      <c r="C104" s="35"/>
      <c r="D104" s="45"/>
      <c r="E104" s="46"/>
      <c r="F104" s="46"/>
      <c r="G104" s="46"/>
      <c r="H104" s="46"/>
      <c r="I104" s="46"/>
    </row>
    <row r="105" spans="1:9" s="5" customFormat="1" ht="12.75">
      <c r="A105" s="34"/>
      <c r="B105" s="35"/>
      <c r="C105" s="35"/>
      <c r="D105" s="45"/>
      <c r="E105" s="46"/>
      <c r="F105" s="46"/>
      <c r="G105" s="46"/>
      <c r="H105" s="46"/>
      <c r="I105" s="46"/>
    </row>
    <row r="106" spans="1:9" s="5" customFormat="1" ht="12.75">
      <c r="A106" s="30"/>
      <c r="B106" s="35"/>
      <c r="C106" s="35"/>
      <c r="D106" s="32"/>
      <c r="E106" s="33"/>
      <c r="F106" s="33"/>
      <c r="G106" s="33"/>
      <c r="H106" s="33"/>
      <c r="I106" s="33"/>
    </row>
    <row r="107" spans="1:9" s="5" customFormat="1" ht="12.75">
      <c r="A107" s="30"/>
      <c r="B107" s="35"/>
      <c r="C107" s="35"/>
      <c r="D107" s="32"/>
      <c r="E107" s="33"/>
      <c r="F107" s="33"/>
      <c r="G107" s="33"/>
      <c r="H107" s="33"/>
      <c r="I107" s="33"/>
    </row>
    <row r="108" spans="1:9" s="5" customFormat="1" ht="12.75">
      <c r="A108" s="30"/>
      <c r="B108" s="31"/>
      <c r="C108" s="31"/>
      <c r="D108" s="32"/>
      <c r="E108" s="33"/>
      <c r="F108" s="33"/>
      <c r="G108" s="33"/>
      <c r="H108" s="33"/>
      <c r="I108" s="33"/>
    </row>
    <row r="109" spans="1:9" ht="12.75">
      <c r="A109" t="s">
        <v>18</v>
      </c>
      <c r="B109" s="17">
        <v>1</v>
      </c>
      <c r="C109" s="17">
        <v>2</v>
      </c>
      <c r="D109" s="29" t="s">
        <v>40</v>
      </c>
      <c r="E109" s="25">
        <v>5.4697</v>
      </c>
      <c r="F109" s="25">
        <v>8.5233</v>
      </c>
      <c r="G109" s="1">
        <v>5.5736</v>
      </c>
      <c r="H109" s="10">
        <v>5.5338</v>
      </c>
      <c r="I109" s="10">
        <v>5.5265</v>
      </c>
    </row>
    <row r="110" spans="1:9" ht="12.75">
      <c r="A110" t="s">
        <v>18</v>
      </c>
      <c r="B110" s="17">
        <v>3</v>
      </c>
      <c r="C110" s="17">
        <v>4</v>
      </c>
      <c r="D110" s="29" t="s">
        <v>39</v>
      </c>
      <c r="E110" s="25">
        <v>5.3828</v>
      </c>
      <c r="F110" s="26">
        <v>8.342</v>
      </c>
      <c r="G110" s="15">
        <v>5.4932</v>
      </c>
      <c r="H110" s="14">
        <v>5.4504</v>
      </c>
      <c r="I110" s="10">
        <v>5.4436</v>
      </c>
    </row>
    <row r="111" spans="1:9" ht="12.75">
      <c r="A111" t="s">
        <v>18</v>
      </c>
      <c r="B111" s="17">
        <v>5</v>
      </c>
      <c r="C111" s="17">
        <v>6</v>
      </c>
      <c r="D111" s="16" t="s">
        <v>38</v>
      </c>
      <c r="E111" s="26">
        <v>5.3359</v>
      </c>
      <c r="F111" s="26">
        <v>8.3911</v>
      </c>
      <c r="G111" s="15">
        <v>5.4527</v>
      </c>
      <c r="H111" s="14">
        <v>5.4032</v>
      </c>
      <c r="I111" s="10">
        <v>5.3996</v>
      </c>
    </row>
    <row r="112" spans="1:11" ht="12.75">
      <c r="A112" t="s">
        <v>18</v>
      </c>
      <c r="B112" s="17">
        <v>7</v>
      </c>
      <c r="C112" s="17">
        <v>8</v>
      </c>
      <c r="D112" s="11" t="s">
        <v>37</v>
      </c>
      <c r="E112" s="24">
        <v>4.8</v>
      </c>
      <c r="F112" s="27">
        <v>7.8795</v>
      </c>
      <c r="G112" s="15">
        <v>4.9395</v>
      </c>
      <c r="H112" s="15">
        <v>4.8796</v>
      </c>
      <c r="I112" s="15">
        <v>4.8746</v>
      </c>
      <c r="J112" s="14"/>
      <c r="K112" s="10"/>
    </row>
    <row r="113" spans="1:11" ht="12.75">
      <c r="A113" t="s">
        <v>18</v>
      </c>
      <c r="B113" s="17">
        <v>9</v>
      </c>
      <c r="C113" s="17">
        <v>10</v>
      </c>
      <c r="D113" s="11" t="s">
        <v>36</v>
      </c>
      <c r="E113" s="24">
        <v>5.3803</v>
      </c>
      <c r="F113" s="27">
        <v>8.3482</v>
      </c>
      <c r="G113" s="15">
        <v>5.5223</v>
      </c>
      <c r="H113" s="15">
        <v>5.4633</v>
      </c>
      <c r="I113" s="15">
        <v>5.4575</v>
      </c>
      <c r="J113" s="14"/>
      <c r="K113" s="10"/>
    </row>
    <row r="114" spans="1:11" ht="12.75">
      <c r="A114" t="s">
        <v>18</v>
      </c>
      <c r="B114" s="17">
        <v>11</v>
      </c>
      <c r="C114" s="17">
        <v>12</v>
      </c>
      <c r="D114" s="11" t="s">
        <v>35</v>
      </c>
      <c r="E114" s="24">
        <v>4.9919</v>
      </c>
      <c r="F114" s="27">
        <v>7.9732</v>
      </c>
      <c r="G114" s="15">
        <v>5.135</v>
      </c>
      <c r="H114" s="15">
        <v>5.0747</v>
      </c>
      <c r="I114" s="15">
        <v>5.071</v>
      </c>
      <c r="J114" s="14"/>
      <c r="K114" s="10"/>
    </row>
    <row r="115" spans="1:11" ht="12.75">
      <c r="A115" t="s">
        <v>18</v>
      </c>
      <c r="B115" s="17">
        <v>13</v>
      </c>
      <c r="C115" s="17">
        <v>14</v>
      </c>
      <c r="D115" s="11" t="s">
        <v>34</v>
      </c>
      <c r="E115" s="24">
        <v>4.5412</v>
      </c>
      <c r="F115" s="24">
        <v>7.5066</v>
      </c>
      <c r="G115" s="10">
        <v>4.6881</v>
      </c>
      <c r="H115" s="10">
        <v>4.6259</v>
      </c>
      <c r="I115" s="1">
        <v>4.6223</v>
      </c>
      <c r="J115" s="10"/>
      <c r="K115" s="10"/>
    </row>
    <row r="116" spans="1:11" ht="12.75">
      <c r="A116" t="s">
        <v>18</v>
      </c>
      <c r="B116" s="17">
        <v>15</v>
      </c>
      <c r="C116" s="17">
        <v>16</v>
      </c>
      <c r="D116" s="11" t="s">
        <v>33</v>
      </c>
      <c r="E116" s="24">
        <v>4.9763</v>
      </c>
      <c r="F116" s="24">
        <v>7.9756</v>
      </c>
      <c r="G116" s="10">
        <v>5.1249</v>
      </c>
      <c r="H116" s="10">
        <v>5.0627</v>
      </c>
      <c r="I116" s="1">
        <v>5.0591</v>
      </c>
      <c r="J116" s="10"/>
      <c r="K116" s="10"/>
    </row>
    <row r="117" spans="1:11" ht="12.75">
      <c r="A117" t="s">
        <v>18</v>
      </c>
      <c r="B117" s="17">
        <v>17</v>
      </c>
      <c r="C117" s="17">
        <v>18</v>
      </c>
      <c r="D117" s="11" t="s">
        <v>32</v>
      </c>
      <c r="E117" s="24">
        <v>4.7888</v>
      </c>
      <c r="F117" s="24">
        <v>7.7446</v>
      </c>
      <c r="G117" s="10">
        <v>4.9462</v>
      </c>
      <c r="H117" s="10">
        <v>4.8848</v>
      </c>
      <c r="I117" s="1">
        <v>4.8806</v>
      </c>
      <c r="J117" s="10"/>
      <c r="K117" s="10"/>
    </row>
    <row r="118" spans="1:11" ht="12.75">
      <c r="A118" t="s">
        <v>18</v>
      </c>
      <c r="B118" s="17">
        <v>19</v>
      </c>
      <c r="C118" s="17">
        <v>20</v>
      </c>
      <c r="D118" s="11" t="s">
        <v>31</v>
      </c>
      <c r="E118" s="24">
        <v>5.0255</v>
      </c>
      <c r="F118" s="24">
        <v>8.0913</v>
      </c>
      <c r="G118" s="1">
        <v>5.1945</v>
      </c>
      <c r="H118" s="1">
        <v>5.1306</v>
      </c>
      <c r="I118" s="1">
        <v>5.1259</v>
      </c>
      <c r="J118" s="10"/>
      <c r="K118" s="10"/>
    </row>
    <row r="119" spans="1:11" ht="12.75">
      <c r="A119" t="s">
        <v>18</v>
      </c>
      <c r="B119" s="17">
        <v>21</v>
      </c>
      <c r="C119" s="17">
        <v>22</v>
      </c>
      <c r="D119" s="11" t="s">
        <v>30</v>
      </c>
      <c r="E119" s="24">
        <v>5.6499</v>
      </c>
      <c r="F119" s="28">
        <v>8.6976</v>
      </c>
      <c r="G119" s="10">
        <v>5.8232</v>
      </c>
      <c r="H119" s="10">
        <v>5.7577</v>
      </c>
      <c r="I119" s="1">
        <v>5.753</v>
      </c>
      <c r="J119" s="10"/>
      <c r="K119" s="10"/>
    </row>
    <row r="120" spans="1:11" ht="12.75">
      <c r="A120" t="s">
        <v>18</v>
      </c>
      <c r="B120" s="17">
        <v>23</v>
      </c>
      <c r="C120" s="17">
        <v>24</v>
      </c>
      <c r="D120" s="11" t="s">
        <v>29</v>
      </c>
      <c r="E120" s="24">
        <v>5.338</v>
      </c>
      <c r="F120" s="28">
        <v>8.3906</v>
      </c>
      <c r="G120" s="10">
        <v>5.5153</v>
      </c>
      <c r="H120" s="10">
        <v>5.4485</v>
      </c>
      <c r="I120" s="1">
        <v>5.443</v>
      </c>
      <c r="J120" s="10"/>
      <c r="K120" s="10"/>
    </row>
    <row r="121" spans="1:11" ht="12.75">
      <c r="A121" t="s">
        <v>18</v>
      </c>
      <c r="B121" s="17">
        <v>25</v>
      </c>
      <c r="C121" s="17">
        <v>26</v>
      </c>
      <c r="D121" s="11" t="s">
        <v>28</v>
      </c>
      <c r="E121" s="24">
        <v>5.5218</v>
      </c>
      <c r="F121" s="24">
        <v>8.5645</v>
      </c>
      <c r="G121" s="10">
        <v>5.701</v>
      </c>
      <c r="H121" s="10">
        <v>5.6319</v>
      </c>
      <c r="I121" s="1">
        <v>5.6272</v>
      </c>
      <c r="J121" s="10"/>
      <c r="K121" s="10"/>
    </row>
    <row r="122" spans="1:11" ht="12.75">
      <c r="A122" t="s">
        <v>18</v>
      </c>
      <c r="B122" s="17">
        <v>27</v>
      </c>
      <c r="C122" s="17">
        <v>28</v>
      </c>
      <c r="D122" s="11" t="s">
        <v>27</v>
      </c>
      <c r="E122" s="24">
        <v>4.7378</v>
      </c>
      <c r="F122" s="24">
        <v>7.7571</v>
      </c>
      <c r="G122" s="1">
        <v>4.9102</v>
      </c>
      <c r="H122" s="1">
        <v>4.8423</v>
      </c>
      <c r="I122" s="1">
        <v>4.8378</v>
      </c>
      <c r="J122" s="10"/>
      <c r="K122" s="10"/>
    </row>
    <row r="123" spans="1:11" ht="12.75">
      <c r="A123" t="s">
        <v>18</v>
      </c>
      <c r="B123" s="17">
        <v>29</v>
      </c>
      <c r="C123" s="17">
        <v>30</v>
      </c>
      <c r="D123" s="11" t="s">
        <v>26</v>
      </c>
      <c r="E123" s="24">
        <v>5.518</v>
      </c>
      <c r="F123" s="28">
        <v>8.5475</v>
      </c>
      <c r="G123" s="10">
        <v>5.6805</v>
      </c>
      <c r="H123" s="10">
        <v>5.6098</v>
      </c>
      <c r="I123" s="1">
        <v>5.6053</v>
      </c>
      <c r="J123" s="10"/>
      <c r="K123" s="10"/>
    </row>
    <row r="124" spans="1:11" ht="12.75">
      <c r="A124" t="s">
        <v>18</v>
      </c>
      <c r="B124" s="17">
        <v>31</v>
      </c>
      <c r="C124" s="17">
        <v>32</v>
      </c>
      <c r="D124" s="11" t="s">
        <v>25</v>
      </c>
      <c r="E124" s="24">
        <v>5.4115</v>
      </c>
      <c r="F124" s="24">
        <v>8.4835</v>
      </c>
      <c r="G124" s="10">
        <v>5.5596</v>
      </c>
      <c r="H124" s="10">
        <v>5.4871</v>
      </c>
      <c r="I124" s="1">
        <v>5.4831</v>
      </c>
      <c r="J124" s="10"/>
      <c r="K124" s="10"/>
    </row>
    <row r="125" spans="1:11" ht="12.75">
      <c r="A125" t="s">
        <v>18</v>
      </c>
      <c r="B125" s="17">
        <v>33</v>
      </c>
      <c r="C125" s="17">
        <v>34</v>
      </c>
      <c r="D125" s="11" t="s">
        <v>24</v>
      </c>
      <c r="E125" s="24">
        <v>5.3243</v>
      </c>
      <c r="F125" s="24">
        <v>8.3185</v>
      </c>
      <c r="G125" s="10">
        <v>5.4578</v>
      </c>
      <c r="H125" s="10">
        <v>5.3878</v>
      </c>
      <c r="I125" s="1">
        <v>5.3842</v>
      </c>
      <c r="J125" s="10"/>
      <c r="K125" s="10"/>
    </row>
    <row r="126" spans="1:11" ht="12.75">
      <c r="A126" t="s">
        <v>18</v>
      </c>
      <c r="B126" s="17">
        <v>35</v>
      </c>
      <c r="C126" s="17">
        <v>36</v>
      </c>
      <c r="D126" s="11" t="s">
        <v>23</v>
      </c>
      <c r="E126" s="24">
        <v>5.0746</v>
      </c>
      <c r="F126" s="24">
        <v>8.0154</v>
      </c>
      <c r="G126" s="10">
        <v>5.2102</v>
      </c>
      <c r="H126" s="10">
        <v>5.1409</v>
      </c>
      <c r="I126" s="1">
        <v>5.1369</v>
      </c>
      <c r="J126" s="10"/>
      <c r="K126" s="10"/>
    </row>
    <row r="127" spans="1:11" ht="12.75">
      <c r="A127" t="s">
        <v>18</v>
      </c>
      <c r="B127" s="17">
        <v>37</v>
      </c>
      <c r="C127" s="17">
        <v>38</v>
      </c>
      <c r="D127" s="11" t="s">
        <v>22</v>
      </c>
      <c r="E127" s="24">
        <v>4.6847</v>
      </c>
      <c r="F127" s="24">
        <v>7.6344</v>
      </c>
      <c r="G127" s="1">
        <v>4.8151</v>
      </c>
      <c r="H127" s="1">
        <v>4.7461</v>
      </c>
      <c r="I127" s="1">
        <v>4.742</v>
      </c>
      <c r="J127" s="10"/>
      <c r="K127" s="10"/>
    </row>
    <row r="128" spans="1:11" ht="12.75">
      <c r="A128" t="s">
        <v>18</v>
      </c>
      <c r="B128" s="17">
        <v>39</v>
      </c>
      <c r="C128" s="17">
        <v>40</v>
      </c>
      <c r="D128" s="11" t="s">
        <v>21</v>
      </c>
      <c r="E128" s="24">
        <v>4.8939</v>
      </c>
      <c r="F128" s="23">
        <v>7.8904</v>
      </c>
      <c r="G128" s="10">
        <v>5.0244</v>
      </c>
      <c r="H128" s="10">
        <v>4.9563</v>
      </c>
      <c r="I128" s="1">
        <v>4.9523</v>
      </c>
      <c r="J128" s="10"/>
      <c r="K128" s="10"/>
    </row>
    <row r="129" spans="1:11" ht="12.75">
      <c r="A129" t="s">
        <v>18</v>
      </c>
      <c r="B129" s="17">
        <v>41</v>
      </c>
      <c r="C129" s="17">
        <v>42</v>
      </c>
      <c r="D129" s="13" t="s">
        <v>20</v>
      </c>
      <c r="E129" s="14">
        <v>5.0986</v>
      </c>
      <c r="F129" s="23">
        <v>8.0344</v>
      </c>
      <c r="G129" s="10">
        <v>5.2366</v>
      </c>
      <c r="H129" s="10">
        <v>5.1689</v>
      </c>
      <c r="I129" s="1">
        <v>5.1652</v>
      </c>
      <c r="J129" s="10"/>
      <c r="K129" s="10"/>
    </row>
    <row r="130" spans="1:11" ht="12.75">
      <c r="A130" t="s">
        <v>18</v>
      </c>
      <c r="B130" s="17">
        <v>43</v>
      </c>
      <c r="C130" s="17">
        <v>44</v>
      </c>
      <c r="D130" s="12" t="s">
        <v>19</v>
      </c>
      <c r="E130" s="10">
        <v>4.7288</v>
      </c>
      <c r="F130" s="10">
        <v>7.7329</v>
      </c>
      <c r="G130" s="10">
        <v>4.8576</v>
      </c>
      <c r="H130" s="10">
        <v>4.7872</v>
      </c>
      <c r="I130" s="1">
        <v>4.7836</v>
      </c>
      <c r="J130" s="10"/>
      <c r="K130" s="10"/>
    </row>
    <row r="131" spans="2:11" ht="12.75">
      <c r="B131" s="17"/>
      <c r="C131" s="17"/>
      <c r="D131" s="11"/>
      <c r="E131" s="11"/>
      <c r="F131" s="9"/>
      <c r="G131" s="10"/>
      <c r="H131" s="10"/>
      <c r="I131" s="1"/>
      <c r="J131" s="10"/>
      <c r="K131" s="10"/>
    </row>
    <row r="132" spans="2:11" ht="12.75">
      <c r="B132" s="17"/>
      <c r="C132" s="17"/>
      <c r="D132" s="11"/>
      <c r="E132" s="11"/>
      <c r="F132" s="9"/>
      <c r="G132" s="10"/>
      <c r="H132" s="10"/>
      <c r="I132" s="1"/>
      <c r="J132" s="10"/>
      <c r="K132" s="10"/>
    </row>
    <row r="133" spans="2:11" ht="12.75">
      <c r="B133" s="17"/>
      <c r="C133" s="17"/>
      <c r="D133" s="11"/>
      <c r="E133" s="11"/>
      <c r="F133" s="9"/>
      <c r="G133" s="1"/>
      <c r="H133" s="1"/>
      <c r="I133" s="1"/>
      <c r="J133" s="10"/>
      <c r="K133" s="10"/>
    </row>
    <row r="134" spans="2:11" ht="12.75">
      <c r="B134" s="17"/>
      <c r="C134" s="17"/>
      <c r="D134" s="11"/>
      <c r="E134" s="11"/>
      <c r="F134" s="12"/>
      <c r="G134" s="10"/>
      <c r="H134" s="10"/>
      <c r="I134" s="1"/>
      <c r="J134" s="10"/>
      <c r="K134" s="10"/>
    </row>
    <row r="135" spans="2:11" ht="12.75">
      <c r="B135" s="17"/>
      <c r="C135" s="17"/>
      <c r="D135" s="11"/>
      <c r="E135" s="11"/>
      <c r="F135" s="12"/>
      <c r="G135" s="10"/>
      <c r="H135" s="10"/>
      <c r="I135" s="1"/>
      <c r="J135" s="10"/>
      <c r="K135" s="10"/>
    </row>
    <row r="136" spans="2:11" ht="12.75">
      <c r="B136" s="17"/>
      <c r="C136" s="17"/>
      <c r="D136" s="11"/>
      <c r="E136" s="11"/>
      <c r="F136" s="9"/>
      <c r="G136" s="10"/>
      <c r="H136" s="10"/>
      <c r="I136" s="1"/>
      <c r="J136" s="10"/>
      <c r="K136" s="10"/>
    </row>
    <row r="137" spans="2:11" ht="12.75">
      <c r="B137" s="17"/>
      <c r="C137" s="17"/>
      <c r="D137" s="11"/>
      <c r="E137" s="11"/>
      <c r="F137" s="9"/>
      <c r="G137" s="10"/>
      <c r="H137" s="10"/>
      <c r="I137" s="1"/>
      <c r="J137" s="10"/>
      <c r="K137" s="10"/>
    </row>
    <row r="138" spans="1:11" ht="12.75">
      <c r="A138" t="s">
        <v>106</v>
      </c>
      <c r="B138" s="17"/>
      <c r="C138" s="17"/>
      <c r="D138" s="11"/>
      <c r="E138" s="11"/>
      <c r="F138" s="9"/>
      <c r="G138" s="10"/>
      <c r="H138" s="10"/>
      <c r="I138" s="1"/>
      <c r="J138" s="10"/>
      <c r="K138" s="10"/>
    </row>
    <row r="139" spans="2:11" ht="12.75">
      <c r="B139" s="17"/>
      <c r="C139" s="17"/>
      <c r="D139" s="11"/>
      <c r="E139" s="11"/>
      <c r="F139" s="9"/>
      <c r="G139" s="10"/>
      <c r="H139" s="10"/>
      <c r="I139" s="1"/>
      <c r="J139" s="10"/>
      <c r="K139" s="10"/>
    </row>
    <row r="140" spans="2:11" ht="12.75">
      <c r="B140" s="17"/>
      <c r="C140" s="17"/>
      <c r="D140" s="11"/>
      <c r="E140" s="11"/>
      <c r="F140" s="12"/>
      <c r="G140" s="10"/>
      <c r="H140" s="10"/>
      <c r="I140" s="1"/>
      <c r="J140" s="10"/>
      <c r="K140" s="10"/>
    </row>
    <row r="141" spans="2:11" ht="12.75">
      <c r="B141" s="17"/>
      <c r="C141" s="17"/>
      <c r="D141" s="11"/>
      <c r="E141" s="11"/>
      <c r="F141" s="9"/>
      <c r="G141" s="10"/>
      <c r="H141" s="10"/>
      <c r="I141" s="1"/>
      <c r="J141" s="10"/>
      <c r="K141" s="10"/>
    </row>
    <row r="142" spans="2:11" ht="12.75">
      <c r="B142" s="17"/>
      <c r="C142" s="17"/>
      <c r="D142" s="11"/>
      <c r="E142" s="11"/>
      <c r="F142" s="12"/>
      <c r="G142" s="10"/>
      <c r="H142" s="10"/>
      <c r="I142" s="1"/>
      <c r="J142" s="10"/>
      <c r="K142" s="10"/>
    </row>
    <row r="143" spans="2:11" ht="12.75">
      <c r="B143" s="17"/>
      <c r="C143" s="17"/>
      <c r="D143" s="11"/>
      <c r="E143" s="11"/>
      <c r="F143" s="9"/>
      <c r="G143" s="1"/>
      <c r="H143" s="1"/>
      <c r="I143" s="1"/>
      <c r="J143" s="10"/>
      <c r="K143" s="10"/>
    </row>
    <row r="144" spans="2:11" ht="12.75">
      <c r="B144" s="17"/>
      <c r="C144" s="17"/>
      <c r="D144" s="11"/>
      <c r="E144" s="11"/>
      <c r="F144" s="9"/>
      <c r="G144" s="1"/>
      <c r="H144" s="1"/>
      <c r="I144" s="1"/>
      <c r="J144" s="10"/>
      <c r="K144" s="10"/>
    </row>
    <row r="145" spans="2:11" ht="12.75">
      <c r="B145" s="17"/>
      <c r="C145" s="17"/>
      <c r="D145" s="11"/>
      <c r="E145" s="11"/>
      <c r="F145" s="12"/>
      <c r="G145" s="10"/>
      <c r="H145" s="10"/>
      <c r="I145" s="1"/>
      <c r="J145" s="10"/>
      <c r="K145" s="10"/>
    </row>
    <row r="146" spans="2:11" ht="12.75">
      <c r="B146" s="17"/>
      <c r="C146" s="17"/>
      <c r="D146" s="11"/>
      <c r="E146" s="11"/>
      <c r="F146" s="9"/>
      <c r="G146" s="1"/>
      <c r="H146" s="1"/>
      <c r="I146" s="1"/>
      <c r="J146" s="10"/>
      <c r="K146" s="10"/>
    </row>
    <row r="147" spans="2:11" ht="12.75">
      <c r="B147" s="17"/>
      <c r="C147" s="17"/>
      <c r="D147" s="11"/>
      <c r="E147" s="11"/>
      <c r="F147" s="9"/>
      <c r="G147" s="1"/>
      <c r="H147" s="1"/>
      <c r="I147" s="1"/>
      <c r="J147" s="10"/>
      <c r="K147" s="10"/>
    </row>
    <row r="148" spans="2:11" ht="12.75">
      <c r="B148" s="17"/>
      <c r="C148" s="17"/>
      <c r="D148" s="11"/>
      <c r="E148" s="11"/>
      <c r="F148" s="12"/>
      <c r="G148" s="10"/>
      <c r="H148" s="10"/>
      <c r="I148" s="1"/>
      <c r="J148" s="10"/>
      <c r="K148" s="10"/>
    </row>
    <row r="149" spans="2:11" ht="12.75">
      <c r="B149" s="17"/>
      <c r="C149" s="17"/>
      <c r="D149" s="11"/>
      <c r="E149" s="11"/>
      <c r="F149" s="12"/>
      <c r="G149" s="10"/>
      <c r="H149" s="10"/>
      <c r="I149" s="1"/>
      <c r="J149" s="10"/>
      <c r="K149" s="10"/>
    </row>
    <row r="150" spans="2:11" ht="12.75">
      <c r="B150" s="17"/>
      <c r="C150" s="17"/>
      <c r="D150" s="11"/>
      <c r="E150" s="11"/>
      <c r="F150" s="12"/>
      <c r="G150" s="10"/>
      <c r="H150" s="10"/>
      <c r="I150" s="1"/>
      <c r="J150" s="10"/>
      <c r="K150" s="10"/>
    </row>
    <row r="151" spans="2:11" ht="12.75">
      <c r="B151" s="17"/>
      <c r="C151" s="17"/>
      <c r="D151" s="11"/>
      <c r="E151" s="11"/>
      <c r="F151" s="9"/>
      <c r="G151" s="10"/>
      <c r="H151" s="10"/>
      <c r="I151" s="1"/>
      <c r="J151" s="10"/>
      <c r="K151" s="10"/>
    </row>
    <row r="152" spans="2:11" ht="12.75">
      <c r="B152" s="17"/>
      <c r="C152" s="17"/>
      <c r="D152" s="11"/>
      <c r="E152" s="11"/>
      <c r="F152" s="9"/>
      <c r="G152" s="1"/>
      <c r="H152" s="1"/>
      <c r="I152" s="1"/>
      <c r="J152" s="10"/>
      <c r="K152" s="10"/>
    </row>
    <row r="153" spans="2:11" ht="12.75">
      <c r="B153" s="17"/>
      <c r="C153" s="17"/>
      <c r="D153" s="11"/>
      <c r="E153" s="11"/>
      <c r="F153" s="9"/>
      <c r="G153" s="1"/>
      <c r="H153" s="1"/>
      <c r="I153" s="1"/>
      <c r="J153" s="10"/>
      <c r="K153" s="10"/>
    </row>
    <row r="154" spans="2:11" ht="12.75">
      <c r="B154" s="17"/>
      <c r="C154" s="17"/>
      <c r="D154" s="11"/>
      <c r="E154" s="11"/>
      <c r="F154" s="9"/>
      <c r="G154" s="1"/>
      <c r="H154" s="1"/>
      <c r="I154" s="1"/>
      <c r="J154" s="10"/>
      <c r="K154" s="10"/>
    </row>
    <row r="155" spans="2:11" ht="12.75">
      <c r="B155" s="17"/>
      <c r="C155" s="17"/>
      <c r="D155" s="11"/>
      <c r="E155" s="11"/>
      <c r="F155" s="9"/>
      <c r="G155" s="1"/>
      <c r="H155" s="1"/>
      <c r="I155" s="1"/>
      <c r="J155" s="10"/>
      <c r="K155" s="10"/>
    </row>
    <row r="156" spans="2:11" ht="12.75">
      <c r="B156" s="17"/>
      <c r="C156" s="17"/>
      <c r="D156" s="11"/>
      <c r="E156" s="11"/>
      <c r="F156" s="9"/>
      <c r="G156" s="1"/>
      <c r="H156" s="1"/>
      <c r="I156" s="1"/>
      <c r="J156" s="10"/>
      <c r="K156" s="10"/>
    </row>
    <row r="157" spans="2:11" ht="12.75">
      <c r="B157" s="17"/>
      <c r="C157" s="17"/>
      <c r="D157" s="11"/>
      <c r="E157" s="11"/>
      <c r="F157" s="9"/>
      <c r="G157" s="1"/>
      <c r="H157" s="1"/>
      <c r="I157" s="1"/>
      <c r="J157" s="10"/>
      <c r="K157" s="10"/>
    </row>
    <row r="158" spans="2:11" ht="12.75">
      <c r="B158" s="17"/>
      <c r="C158" s="17"/>
      <c r="D158" s="11"/>
      <c r="E158" s="11"/>
      <c r="F158" s="9"/>
      <c r="G158" s="10"/>
      <c r="H158" s="10"/>
      <c r="I158" s="1"/>
      <c r="J158" s="10"/>
      <c r="K158" s="10"/>
    </row>
    <row r="159" spans="2:11" ht="12.75">
      <c r="B159" s="17"/>
      <c r="C159" s="17"/>
      <c r="D159" s="11"/>
      <c r="E159" s="11"/>
      <c r="F159" s="9"/>
      <c r="G159" s="10"/>
      <c r="H159" s="10"/>
      <c r="I159" s="1"/>
      <c r="J159" s="10"/>
      <c r="K159" s="10"/>
    </row>
    <row r="160" spans="2:11" ht="12.75">
      <c r="B160" s="17"/>
      <c r="C160" s="17"/>
      <c r="D160" s="11"/>
      <c r="E160" s="11"/>
      <c r="F160" s="12"/>
      <c r="G160" s="10"/>
      <c r="H160" s="10"/>
      <c r="I160" s="1"/>
      <c r="J160" s="10"/>
      <c r="K160" s="10"/>
    </row>
    <row r="161" spans="2:11" ht="12.75">
      <c r="B161" s="17"/>
      <c r="C161" s="17"/>
      <c r="D161" s="11"/>
      <c r="E161" s="11"/>
      <c r="F161" s="9"/>
      <c r="G161" s="1"/>
      <c r="H161" s="1"/>
      <c r="I161" s="1"/>
      <c r="J161" s="10"/>
      <c r="K161" s="10"/>
    </row>
    <row r="162" spans="2:11" ht="12.75">
      <c r="B162" s="17"/>
      <c r="C162" s="17"/>
      <c r="D162" s="11"/>
      <c r="E162" s="11"/>
      <c r="F162" s="9"/>
      <c r="G162" s="1"/>
      <c r="H162" s="1"/>
      <c r="I162" s="1"/>
      <c r="J162" s="10"/>
      <c r="K162" s="10"/>
    </row>
    <row r="163" spans="2:11" ht="12.75">
      <c r="B163" s="17"/>
      <c r="C163" s="17"/>
      <c r="D163" s="11"/>
      <c r="E163" s="11"/>
      <c r="F163" s="9"/>
      <c r="G163" s="10"/>
      <c r="H163" s="10"/>
      <c r="I163" s="1"/>
      <c r="J163" s="10"/>
      <c r="K163" s="10"/>
    </row>
    <row r="164" spans="2:11" ht="12.75">
      <c r="B164" s="17"/>
      <c r="C164" s="17"/>
      <c r="D164" s="11"/>
      <c r="E164" s="11"/>
      <c r="F164" s="9"/>
      <c r="G164" s="1"/>
      <c r="H164" s="1"/>
      <c r="I164" s="1"/>
      <c r="J164" s="10"/>
      <c r="K164" s="10"/>
    </row>
    <row r="165" spans="2:11" ht="12.75">
      <c r="B165" s="17"/>
      <c r="C165" s="17"/>
      <c r="D165" s="11"/>
      <c r="E165" s="11"/>
      <c r="F165" s="9"/>
      <c r="G165" s="10"/>
      <c r="H165" s="10"/>
      <c r="I165" s="1"/>
      <c r="J165" s="10"/>
      <c r="K165" s="10"/>
    </row>
    <row r="166" spans="2:11" ht="12.75">
      <c r="B166" s="17"/>
      <c r="C166" s="17"/>
      <c r="D166" s="11"/>
      <c r="E166" s="11"/>
      <c r="F166" s="9"/>
      <c r="G166" s="1"/>
      <c r="H166" s="1"/>
      <c r="I166" s="1"/>
      <c r="J166" s="10"/>
      <c r="K166" s="10"/>
    </row>
    <row r="167" spans="2:11" ht="12.75">
      <c r="B167" s="17"/>
      <c r="C167" s="17"/>
      <c r="D167" s="11"/>
      <c r="E167" s="11"/>
      <c r="F167" s="9"/>
      <c r="G167" s="1"/>
      <c r="H167" s="1"/>
      <c r="I167" s="1"/>
      <c r="J167" s="10"/>
      <c r="K167" s="10"/>
    </row>
    <row r="168" spans="2:11" ht="12.75">
      <c r="B168" s="17"/>
      <c r="C168" s="17"/>
      <c r="D168" s="11"/>
      <c r="E168" s="11"/>
      <c r="F168" s="12"/>
      <c r="G168" s="10"/>
      <c r="H168" s="10"/>
      <c r="I168" s="1"/>
      <c r="J168" s="10"/>
      <c r="K168" s="10"/>
    </row>
    <row r="169" spans="2:11" ht="12.75">
      <c r="B169" s="17"/>
      <c r="C169" s="17"/>
      <c r="D169" s="11"/>
      <c r="E169" s="11"/>
      <c r="F169" s="9"/>
      <c r="G169" s="10"/>
      <c r="H169" s="10"/>
      <c r="I169" s="1"/>
      <c r="J169" s="1"/>
      <c r="K169" s="1"/>
    </row>
    <row r="170" spans="2:11" ht="12.75">
      <c r="B170" s="17"/>
      <c r="C170" s="17"/>
      <c r="D170" s="11"/>
      <c r="E170" s="11"/>
      <c r="F170" s="9"/>
      <c r="G170" s="10"/>
      <c r="H170" s="10"/>
      <c r="I170" s="1"/>
      <c r="J170" s="1"/>
      <c r="K170" s="1"/>
    </row>
    <row r="171" spans="2:11" ht="12.75">
      <c r="B171" s="17"/>
      <c r="C171" s="17"/>
      <c r="D171" s="11"/>
      <c r="E171" s="11"/>
      <c r="F171" s="12"/>
      <c r="G171" s="10"/>
      <c r="H171" s="10"/>
      <c r="I171" s="1"/>
      <c r="J171" s="1"/>
      <c r="K171" s="1"/>
    </row>
    <row r="172" spans="2:11" ht="12.75">
      <c r="B172" s="17"/>
      <c r="C172" s="17"/>
      <c r="D172" s="11"/>
      <c r="E172" s="11"/>
      <c r="F172" s="9"/>
      <c r="G172" s="10"/>
      <c r="H172" s="10"/>
      <c r="I172" s="1"/>
      <c r="J172" s="1"/>
      <c r="K172" s="1"/>
    </row>
    <row r="173" spans="2:11" ht="12.75">
      <c r="B173" s="17"/>
      <c r="C173" s="17"/>
      <c r="D173" s="11"/>
      <c r="E173" s="11"/>
      <c r="F173" s="9"/>
      <c r="G173" s="1"/>
      <c r="H173" s="1"/>
      <c r="I173" s="1"/>
      <c r="J173" s="1"/>
      <c r="K173" s="1"/>
    </row>
    <row r="174" spans="2:11" ht="12.75">
      <c r="B174" s="17"/>
      <c r="C174" s="17"/>
      <c r="D174" s="11"/>
      <c r="E174" s="11"/>
      <c r="F174" s="9"/>
      <c r="G174" s="10"/>
      <c r="H174" s="10"/>
      <c r="I174" s="1"/>
      <c r="J174" s="1"/>
      <c r="K174" s="1"/>
    </row>
    <row r="175" spans="2:11" ht="12.75">
      <c r="B175" s="17"/>
      <c r="C175" s="17"/>
      <c r="D175" s="11"/>
      <c r="E175" s="11"/>
      <c r="F175" s="9"/>
      <c r="G175" s="10"/>
      <c r="H175" s="10"/>
      <c r="I175" s="1"/>
      <c r="J175" s="1"/>
      <c r="K175" s="1"/>
    </row>
    <row r="176" spans="2:11" ht="12.75">
      <c r="B176" s="17"/>
      <c r="C176" s="17"/>
      <c r="D176" s="11"/>
      <c r="E176" s="11"/>
      <c r="F176" s="9"/>
      <c r="G176" s="1"/>
      <c r="H176" s="1"/>
      <c r="I176" s="1"/>
      <c r="J176" s="1"/>
      <c r="K176" s="1"/>
    </row>
    <row r="177" spans="2:11" ht="12.75">
      <c r="B177" s="17"/>
      <c r="C177" s="17"/>
      <c r="D177" s="11"/>
      <c r="E177" s="11"/>
      <c r="F177" s="9"/>
      <c r="G177" s="10"/>
      <c r="H177" s="10"/>
      <c r="I177" s="1"/>
      <c r="J177" s="1"/>
      <c r="K177" s="1"/>
    </row>
    <row r="178" spans="2:11" ht="12.75">
      <c r="B178" s="17"/>
      <c r="C178" s="17"/>
      <c r="D178" s="11"/>
      <c r="E178" s="11"/>
      <c r="F178" s="9"/>
      <c r="G178" s="1"/>
      <c r="H178" s="1"/>
      <c r="I178" s="1"/>
      <c r="J178" s="1"/>
      <c r="K178" s="1"/>
    </row>
    <row r="179" spans="2:11" ht="12.75">
      <c r="B179" s="17"/>
      <c r="C179" s="17"/>
      <c r="D179" s="11"/>
      <c r="E179" s="11"/>
      <c r="F179" s="9"/>
      <c r="G179" s="1"/>
      <c r="H179" s="1"/>
      <c r="I179" s="1"/>
      <c r="J179" s="1"/>
      <c r="K179" s="1"/>
    </row>
    <row r="180" spans="2:11" ht="12.75">
      <c r="B180" s="17"/>
      <c r="C180" s="17"/>
      <c r="D180" s="11"/>
      <c r="E180" s="11"/>
      <c r="F180" s="9"/>
      <c r="G180" s="1"/>
      <c r="H180" s="1"/>
      <c r="I180" s="1"/>
      <c r="J180" s="1"/>
      <c r="K180" s="1"/>
    </row>
    <row r="181" spans="2:11" ht="12.75">
      <c r="B181" s="17"/>
      <c r="C181" s="17"/>
      <c r="D181" s="11"/>
      <c r="E181" s="11"/>
      <c r="F181" s="12"/>
      <c r="G181" s="10"/>
      <c r="H181" s="10"/>
      <c r="I181" s="1"/>
      <c r="J181" s="1"/>
      <c r="K181" s="1"/>
    </row>
    <row r="182" spans="2:11" ht="12.75">
      <c r="B182" s="17"/>
      <c r="C182" s="17"/>
      <c r="D182" s="11"/>
      <c r="E182" s="11"/>
      <c r="F182" s="12"/>
      <c r="G182" s="10"/>
      <c r="H182" s="10"/>
      <c r="I182" s="1"/>
      <c r="J182" s="1"/>
      <c r="K182" s="1"/>
    </row>
    <row r="183" spans="2:11" ht="12.75">
      <c r="B183" s="17"/>
      <c r="C183" s="17"/>
      <c r="D183" s="11"/>
      <c r="E183" s="11"/>
      <c r="F183" s="9"/>
      <c r="G183" s="1"/>
      <c r="H183" s="1"/>
      <c r="I183" s="1"/>
      <c r="J183" s="1"/>
      <c r="K183" s="1"/>
    </row>
    <row r="184" spans="2:11" ht="12.75">
      <c r="B184" s="17"/>
      <c r="C184" s="17"/>
      <c r="D184" s="11"/>
      <c r="E184" s="11"/>
      <c r="F184" s="12"/>
      <c r="G184" s="10"/>
      <c r="H184" s="10"/>
      <c r="I184" s="1"/>
      <c r="J184" s="1"/>
      <c r="K184" s="1"/>
    </row>
    <row r="185" spans="2:11" ht="12.75">
      <c r="B185" s="17"/>
      <c r="C185" s="17"/>
      <c r="D185" s="11"/>
      <c r="E185" s="11"/>
      <c r="F185" s="9"/>
      <c r="G185" s="10"/>
      <c r="H185" s="10"/>
      <c r="I185" s="1"/>
      <c r="J185" s="1"/>
      <c r="K185" s="1"/>
    </row>
    <row r="186" spans="2:11" ht="12.75">
      <c r="B186" s="17"/>
      <c r="C186" s="17"/>
      <c r="D186" s="11"/>
      <c r="E186" s="11"/>
      <c r="F186" s="9"/>
      <c r="G186" s="1"/>
      <c r="H186" s="1"/>
      <c r="I186" s="1"/>
      <c r="J186" s="1"/>
      <c r="K186" s="1"/>
    </row>
    <row r="187" spans="2:11" ht="12.75">
      <c r="B187" s="17"/>
      <c r="C187" s="17"/>
      <c r="D187" s="11"/>
      <c r="E187" s="11"/>
      <c r="F187" s="12"/>
      <c r="G187" s="10"/>
      <c r="H187" s="10"/>
      <c r="I187" s="1"/>
      <c r="J187" s="1"/>
      <c r="K187" s="1"/>
    </row>
    <row r="188" spans="2:11" ht="12.75">
      <c r="B188" s="17"/>
      <c r="C188" s="17"/>
      <c r="D188" s="11"/>
      <c r="E188" s="11"/>
      <c r="F188" s="9"/>
      <c r="G188" s="1"/>
      <c r="H188" s="1"/>
      <c r="I188" s="1"/>
      <c r="J188" s="1"/>
      <c r="K188" s="1"/>
    </row>
    <row r="189" spans="2:11" ht="12.75">
      <c r="B189" s="17"/>
      <c r="C189" s="17"/>
      <c r="D189" s="11"/>
      <c r="E189" s="11"/>
      <c r="F189" s="12"/>
      <c r="G189" s="10"/>
      <c r="H189" s="10"/>
      <c r="I189" s="1"/>
      <c r="J189" s="1"/>
      <c r="K189" s="1"/>
    </row>
    <row r="190" spans="2:11" ht="12.75">
      <c r="B190" s="17"/>
      <c r="C190" s="17"/>
      <c r="D190" s="11"/>
      <c r="E190" s="11"/>
      <c r="F190" s="12"/>
      <c r="G190" s="10"/>
      <c r="H190" s="10"/>
      <c r="I190" s="1"/>
      <c r="J190" s="1"/>
      <c r="K190" s="1"/>
    </row>
    <row r="191" spans="2:11" ht="12.75">
      <c r="B191" s="17"/>
      <c r="C191" s="17"/>
      <c r="D191" s="11"/>
      <c r="E191" s="11"/>
      <c r="F191" s="12"/>
      <c r="G191" s="10"/>
      <c r="H191" s="10"/>
      <c r="I191" s="1"/>
      <c r="J191" s="1"/>
      <c r="K191" s="1"/>
    </row>
    <row r="192" spans="2:11" ht="12.75">
      <c r="B192" s="17"/>
      <c r="C192" s="17"/>
      <c r="D192" s="11"/>
      <c r="E192" s="11"/>
      <c r="F192" s="12"/>
      <c r="G192" s="10"/>
      <c r="H192" s="10"/>
      <c r="I192" s="1"/>
      <c r="J192" s="1"/>
      <c r="K192" s="1"/>
    </row>
    <row r="193" spans="2:11" ht="12.75">
      <c r="B193" s="17"/>
      <c r="C193" s="17"/>
      <c r="D193" s="11"/>
      <c r="E193" s="11"/>
      <c r="F193" s="12"/>
      <c r="G193" s="10"/>
      <c r="H193" s="10"/>
      <c r="I193" s="1"/>
      <c r="J193" s="1"/>
      <c r="K193" s="1"/>
    </row>
    <row r="194" spans="2:11" ht="12.75">
      <c r="B194" s="17"/>
      <c r="C194" s="17"/>
      <c r="D194" s="11"/>
      <c r="E194" s="11"/>
      <c r="F194" s="12"/>
      <c r="G194" s="10"/>
      <c r="H194" s="10"/>
      <c r="I194" s="1"/>
      <c r="J194" s="1"/>
      <c r="K194" s="1"/>
    </row>
    <row r="195" spans="2:11" ht="12.75">
      <c r="B195" s="17"/>
      <c r="C195" s="17"/>
      <c r="D195" s="11"/>
      <c r="E195" s="11"/>
      <c r="F195" s="9"/>
      <c r="G195" s="10"/>
      <c r="H195" s="10"/>
      <c r="I195" s="1"/>
      <c r="J195" s="1"/>
      <c r="K195" s="1"/>
    </row>
    <row r="196" spans="2:11" ht="12.75">
      <c r="B196" s="17"/>
      <c r="C196" s="17"/>
      <c r="D196" s="11"/>
      <c r="E196" s="11"/>
      <c r="F196" s="9"/>
      <c r="G196" s="10"/>
      <c r="H196" s="10"/>
      <c r="I196" s="1"/>
      <c r="J196" s="1"/>
      <c r="K196" s="1"/>
    </row>
    <row r="197" spans="2:11" ht="12.75">
      <c r="B197" s="17"/>
      <c r="C197" s="17"/>
      <c r="D197" s="11"/>
      <c r="E197" s="11"/>
      <c r="F197" s="12"/>
      <c r="G197" s="10"/>
      <c r="H197" s="10"/>
      <c r="I197" s="1"/>
      <c r="J197" s="1"/>
      <c r="K197" s="1"/>
    </row>
    <row r="198" spans="2:11" ht="12.75">
      <c r="B198" s="17"/>
      <c r="C198" s="17"/>
      <c r="D198" s="11"/>
      <c r="E198" s="11"/>
      <c r="F198" s="12"/>
      <c r="G198" s="10"/>
      <c r="H198" s="10"/>
      <c r="I198" s="1"/>
      <c r="J198" s="1"/>
      <c r="K198" s="1"/>
    </row>
    <row r="199" spans="2:11" ht="12.75">
      <c r="B199" s="17"/>
      <c r="C199" s="17"/>
      <c r="D199" s="11"/>
      <c r="E199" s="11"/>
      <c r="G199" s="1"/>
      <c r="H199" s="1"/>
      <c r="I199" s="1"/>
      <c r="J199" s="1"/>
      <c r="K199" s="1"/>
    </row>
    <row r="200" spans="2:11" ht="12.75">
      <c r="B200" s="17"/>
      <c r="C200" s="17"/>
      <c r="G200" s="1"/>
      <c r="H200" s="1"/>
      <c r="I200" s="1"/>
      <c r="J200" s="1"/>
      <c r="K200" s="1"/>
    </row>
    <row r="201" spans="2:11" ht="12.75">
      <c r="B201" s="17"/>
      <c r="C201" s="17"/>
      <c r="G201" s="1"/>
      <c r="H201" s="1"/>
      <c r="I201" s="1"/>
      <c r="J201" s="1"/>
      <c r="K201" s="1"/>
    </row>
    <row r="202" spans="2:11" ht="12.75">
      <c r="B202" s="17"/>
      <c r="C202" s="17"/>
      <c r="G202" s="1"/>
      <c r="H202" s="1"/>
      <c r="I202" s="1"/>
      <c r="J202" s="1"/>
      <c r="K202" s="1"/>
    </row>
    <row r="203" spans="2:11" ht="12.75">
      <c r="B203" s="17"/>
      <c r="C203" s="17"/>
      <c r="G203" s="1"/>
      <c r="H203" s="1"/>
      <c r="I203" s="1"/>
      <c r="J203" s="1"/>
      <c r="K203" s="1"/>
    </row>
    <row r="204" spans="2:3" ht="12.75">
      <c r="B204" s="17"/>
      <c r="C204" s="17"/>
    </row>
    <row r="205" spans="2:3" ht="12.75">
      <c r="B205" s="17"/>
      <c r="C205" s="17"/>
    </row>
    <row r="206" spans="2:3" ht="12.75">
      <c r="B206" s="17"/>
      <c r="C206" s="17"/>
    </row>
    <row r="207" spans="2:3" ht="12.75">
      <c r="B207" s="17"/>
      <c r="C207" s="17"/>
    </row>
    <row r="208" spans="2:3" ht="12.75">
      <c r="B208" s="17"/>
      <c r="C208" s="17"/>
    </row>
    <row r="209" spans="2:3" ht="12.75">
      <c r="B209" s="17"/>
      <c r="C209" s="17"/>
    </row>
    <row r="210" spans="2:3" ht="12.75">
      <c r="B210" s="17"/>
      <c r="C210" s="17"/>
    </row>
    <row r="211" spans="2:3" ht="12.75">
      <c r="B211" s="17"/>
      <c r="C211" s="17"/>
    </row>
    <row r="212" spans="2:3" ht="12.75">
      <c r="B212" s="17"/>
      <c r="C212" s="17"/>
    </row>
    <row r="213" spans="2:3" ht="12.75">
      <c r="B213" s="17"/>
      <c r="C213" s="17"/>
    </row>
    <row r="214" spans="2:3" ht="12.75">
      <c r="B214" s="17"/>
      <c r="C214" s="17"/>
    </row>
    <row r="215" spans="2:3" ht="12.75">
      <c r="B215" s="17"/>
      <c r="C215" s="17"/>
    </row>
    <row r="216" spans="2:3" ht="12.75">
      <c r="B216" s="17"/>
      <c r="C216" s="17"/>
    </row>
    <row r="217" spans="2:3" ht="12.75">
      <c r="B217" s="17"/>
      <c r="C217" s="17"/>
    </row>
    <row r="218" spans="2:3" ht="12.75">
      <c r="B218" s="17"/>
      <c r="C218" s="17"/>
    </row>
    <row r="219" spans="2:3" ht="12.75">
      <c r="B219" s="17"/>
      <c r="C219" s="17"/>
    </row>
    <row r="220" spans="2:3" ht="12.75">
      <c r="B220" s="17"/>
      <c r="C220" s="17"/>
    </row>
    <row r="221" spans="2:3" ht="12.75">
      <c r="B221" s="17"/>
      <c r="C221" s="17"/>
    </row>
    <row r="222" spans="2:3" ht="12.75">
      <c r="B222" s="17"/>
      <c r="C222" s="17"/>
    </row>
    <row r="223" spans="2:3" ht="12.75">
      <c r="B223" s="17"/>
      <c r="C223" s="17"/>
    </row>
    <row r="224" spans="2:3" ht="12.75">
      <c r="B224" s="17"/>
      <c r="C224" s="17"/>
    </row>
    <row r="225" spans="2:3" ht="12.75">
      <c r="B225" s="17"/>
      <c r="C225" s="17"/>
    </row>
    <row r="226" spans="2:3" ht="12.75">
      <c r="B226" s="17"/>
      <c r="C226" s="17"/>
    </row>
    <row r="227" spans="2:3" ht="12.75">
      <c r="B227" s="17"/>
      <c r="C227" s="17"/>
    </row>
    <row r="228" spans="2:3" ht="12.75">
      <c r="B228" s="17"/>
      <c r="C228" s="17"/>
    </row>
    <row r="229" spans="2:3" ht="12.75">
      <c r="B229" s="17"/>
      <c r="C229" s="17"/>
    </row>
    <row r="230" spans="2:3" ht="12.75">
      <c r="B230" s="17"/>
      <c r="C230" s="17"/>
    </row>
    <row r="231" spans="2:3" ht="12.75">
      <c r="B231" s="17"/>
      <c r="C231" s="17"/>
    </row>
    <row r="232" spans="2:3" ht="12.75">
      <c r="B232" s="17"/>
      <c r="C232" s="17"/>
    </row>
    <row r="233" spans="2:3" ht="12.75">
      <c r="B233" s="17"/>
      <c r="C233" s="17"/>
    </row>
    <row r="234" spans="2:3" ht="12.75">
      <c r="B234" s="17"/>
      <c r="C234" s="17"/>
    </row>
    <row r="235" spans="2:3" ht="12.75">
      <c r="B235" s="17"/>
      <c r="C235" s="17"/>
    </row>
    <row r="236" spans="2:3" ht="12.75">
      <c r="B236" s="17"/>
      <c r="C236" s="17"/>
    </row>
    <row r="237" spans="2:3" ht="12.75">
      <c r="B237" s="17"/>
      <c r="C237" s="17"/>
    </row>
    <row r="238" spans="2:3" ht="12.75">
      <c r="B238" s="17"/>
      <c r="C238" s="17"/>
    </row>
    <row r="239" spans="2:3" ht="12.75">
      <c r="B239" s="17"/>
      <c r="C239" s="17"/>
    </row>
    <row r="240" spans="2:3" ht="12.75">
      <c r="B240" s="17"/>
      <c r="C240" s="17"/>
    </row>
    <row r="241" spans="2:3" ht="12.75">
      <c r="B241" s="17"/>
      <c r="C241" s="17"/>
    </row>
    <row r="242" spans="2:3" ht="12.75">
      <c r="B242" s="17"/>
      <c r="C242" s="17"/>
    </row>
    <row r="243" spans="2:3" ht="12.75">
      <c r="B243" s="17"/>
      <c r="C243" s="17"/>
    </row>
    <row r="244" spans="2:3" ht="12.75">
      <c r="B244" s="17"/>
      <c r="C244" s="17"/>
    </row>
    <row r="245" spans="2:3" ht="12.75">
      <c r="B245" s="17"/>
      <c r="C245" s="17"/>
    </row>
    <row r="246" spans="2:3" ht="12.75">
      <c r="B246" s="17"/>
      <c r="C246" s="17"/>
    </row>
    <row r="247" spans="2:3" ht="12.75">
      <c r="B247" s="17"/>
      <c r="C247" s="17"/>
    </row>
    <row r="248" spans="2:3" ht="12.75">
      <c r="B248" s="17"/>
      <c r="C248" s="17"/>
    </row>
    <row r="249" spans="2:3" ht="12.75">
      <c r="B249" s="17"/>
      <c r="C249" s="17"/>
    </row>
    <row r="250" spans="2:3" ht="12.75">
      <c r="B250" s="17"/>
      <c r="C250" s="17"/>
    </row>
    <row r="251" spans="2:3" ht="12.75">
      <c r="B251" s="17"/>
      <c r="C251" s="17"/>
    </row>
    <row r="252" spans="2:3" ht="12.75">
      <c r="B252" s="17"/>
      <c r="C252" s="17"/>
    </row>
    <row r="253" spans="2:3" ht="12.75">
      <c r="B253" s="17"/>
      <c r="C253" s="17"/>
    </row>
    <row r="254" spans="2:3" ht="12.75">
      <c r="B254" s="17"/>
      <c r="C254" s="17"/>
    </row>
    <row r="255" spans="2:3" ht="12.75">
      <c r="B255" s="17"/>
      <c r="C255" s="17"/>
    </row>
    <row r="256" spans="2:3" ht="12.75">
      <c r="B256" s="17"/>
      <c r="C256" s="17"/>
    </row>
    <row r="257" spans="2:3" ht="12.75">
      <c r="B257" s="17"/>
      <c r="C257" s="17"/>
    </row>
    <row r="258" spans="2:3" ht="12.75">
      <c r="B258" s="17"/>
      <c r="C258" s="17"/>
    </row>
    <row r="259" spans="2:3" ht="12.75">
      <c r="B259" s="17"/>
      <c r="C259" s="17"/>
    </row>
    <row r="260" spans="2:3" ht="12.75">
      <c r="B260" s="17"/>
      <c r="C260" s="17"/>
    </row>
    <row r="261" spans="2:3" ht="12.75">
      <c r="B261" s="17"/>
      <c r="C261" s="17"/>
    </row>
    <row r="262" spans="2:3" ht="12.75">
      <c r="B262" s="17"/>
      <c r="C262" s="17"/>
    </row>
    <row r="263" spans="2:3" ht="12.75">
      <c r="B263" s="17"/>
      <c r="C263" s="17"/>
    </row>
    <row r="264" spans="2:3" ht="12.75">
      <c r="B264" s="17"/>
      <c r="C264" s="17"/>
    </row>
    <row r="265" spans="2:3" ht="12.75">
      <c r="B265" s="17"/>
      <c r="C265" s="17"/>
    </row>
    <row r="266" spans="2:3" ht="12.75">
      <c r="B266" s="17"/>
      <c r="C266" s="17"/>
    </row>
    <row r="267" spans="2:3" ht="12.75">
      <c r="B267" s="17"/>
      <c r="C267" s="17"/>
    </row>
    <row r="268" spans="2:3" ht="12.75">
      <c r="B268" s="17"/>
      <c r="C268" s="17"/>
    </row>
    <row r="269" spans="2:3" ht="12.75">
      <c r="B269" s="17"/>
      <c r="C269" s="17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3.28125" style="0" bestFit="1" customWidth="1"/>
  </cols>
  <sheetData>
    <row r="1" spans="1:16" ht="12.75">
      <c r="A1" s="43" t="s">
        <v>59</v>
      </c>
      <c r="B1" s="44" t="s">
        <v>44</v>
      </c>
      <c r="C1" s="44" t="s">
        <v>45</v>
      </c>
      <c r="D1" s="44" t="s">
        <v>46</v>
      </c>
      <c r="E1" s="44" t="s">
        <v>47</v>
      </c>
      <c r="F1" s="44" t="s">
        <v>48</v>
      </c>
      <c r="G1" s="44" t="s">
        <v>49</v>
      </c>
      <c r="H1" s="44" t="s">
        <v>50</v>
      </c>
      <c r="I1" s="44" t="s">
        <v>51</v>
      </c>
      <c r="J1" s="36" t="s">
        <v>52</v>
      </c>
      <c r="K1" s="36" t="s">
        <v>53</v>
      </c>
      <c r="L1" s="36" t="s">
        <v>54</v>
      </c>
      <c r="M1" s="36" t="s">
        <v>55</v>
      </c>
      <c r="N1" s="37" t="s">
        <v>56</v>
      </c>
      <c r="O1" s="37" t="s">
        <v>57</v>
      </c>
      <c r="P1" s="38" t="s">
        <v>58</v>
      </c>
    </row>
    <row r="2" spans="1:16" ht="12.75">
      <c r="A2" s="47" t="s">
        <v>41</v>
      </c>
      <c r="B2" s="35">
        <v>0</v>
      </c>
      <c r="C2" s="35">
        <v>1</v>
      </c>
      <c r="D2" s="56">
        <v>4.7136</v>
      </c>
      <c r="E2" s="56">
        <v>7.7048</v>
      </c>
      <c r="F2" s="56">
        <v>4.8009</v>
      </c>
      <c r="G2" s="56">
        <v>4.7648</v>
      </c>
      <c r="H2" s="56">
        <v>4.7611</v>
      </c>
      <c r="I2" s="42">
        <f aca="true" t="shared" si="0" ref="I2:I65">ROUND((F2-G2)/1.4+(G2-H2)*2.274/2.7+(2.274*H2-1.274*G2-D2)/2.6+(E2-F2),3)</f>
        <v>2.949</v>
      </c>
      <c r="J2" s="42">
        <f aca="true" t="shared" si="1" ref="J2:J46">(E2-D2)/I2</f>
        <v>1.0143099355713803</v>
      </c>
      <c r="K2" s="42">
        <f aca="true" t="shared" si="2" ref="K2:K46">(F2-D2)/I2</f>
        <v>0.02960325534079377</v>
      </c>
      <c r="L2" s="42">
        <f aca="true" t="shared" si="3" ref="L2:L46">K2/J2</f>
        <v>0.029185611125969783</v>
      </c>
      <c r="M2" s="42">
        <f aca="true" t="shared" si="4" ref="M2:M46">(F2-G2)/(E2-D2)</f>
        <v>0.012068734955870634</v>
      </c>
      <c r="N2" s="42">
        <f aca="true" t="shared" si="5" ref="N2:N46">(F2-G2)/(F2-D2)*100</f>
        <v>41.351660939289694</v>
      </c>
      <c r="O2" s="42">
        <f aca="true" t="shared" si="6" ref="O2:O46">(G2-H2)/(F2-D2)*227.4</f>
        <v>9.637800687285806</v>
      </c>
      <c r="P2" s="42">
        <f aca="true" t="shared" si="7" ref="P2:P46">100-(O2+N2)</f>
        <v>49.0105383734245</v>
      </c>
    </row>
    <row r="3" spans="1:16" ht="12.75">
      <c r="A3" s="47" t="s">
        <v>41</v>
      </c>
      <c r="B3" s="35">
        <v>1</v>
      </c>
      <c r="C3" s="35">
        <v>2</v>
      </c>
      <c r="D3" s="56">
        <v>4.947</v>
      </c>
      <c r="E3" s="56">
        <v>8.0229</v>
      </c>
      <c r="F3" s="56">
        <v>5.0519</v>
      </c>
      <c r="G3" s="56">
        <v>5.0092</v>
      </c>
      <c r="H3" s="56">
        <v>5.0044</v>
      </c>
      <c r="I3" s="42">
        <f t="shared" si="0"/>
        <v>3.025</v>
      </c>
      <c r="J3" s="42">
        <f t="shared" si="1"/>
        <v>1.0168264462809917</v>
      </c>
      <c r="K3" s="42">
        <f t="shared" si="2"/>
        <v>0.03467768595041315</v>
      </c>
      <c r="L3" s="42">
        <f t="shared" si="3"/>
        <v>0.03410383952664254</v>
      </c>
      <c r="M3" s="42">
        <f t="shared" si="4"/>
        <v>0.013882115803504654</v>
      </c>
      <c r="N3" s="42">
        <f t="shared" si="5"/>
        <v>40.70543374642522</v>
      </c>
      <c r="O3" s="42">
        <f t="shared" si="6"/>
        <v>10.405338417539392</v>
      </c>
      <c r="P3" s="42">
        <f t="shared" si="7"/>
        <v>48.88922783603539</v>
      </c>
    </row>
    <row r="4" spans="1:16" ht="12.75">
      <c r="A4" s="47" t="s">
        <v>41</v>
      </c>
      <c r="B4" s="35">
        <v>2</v>
      </c>
      <c r="C4" s="35">
        <v>3</v>
      </c>
      <c r="D4" s="56">
        <v>4.7555</v>
      </c>
      <c r="E4" s="56">
        <v>7.7065</v>
      </c>
      <c r="F4" s="56">
        <v>4.8654</v>
      </c>
      <c r="G4" s="56">
        <v>4.8215</v>
      </c>
      <c r="H4" s="56">
        <v>4.8157</v>
      </c>
      <c r="I4" s="42">
        <f t="shared" si="0"/>
        <v>2.898</v>
      </c>
      <c r="J4" s="42">
        <f t="shared" si="1"/>
        <v>1.0182884748102141</v>
      </c>
      <c r="K4" s="42">
        <f t="shared" si="2"/>
        <v>0.037922705314009854</v>
      </c>
      <c r="L4" s="42">
        <f t="shared" si="3"/>
        <v>0.037241613012538304</v>
      </c>
      <c r="M4" s="42">
        <f t="shared" si="4"/>
        <v>0.014876313114198516</v>
      </c>
      <c r="N4" s="42">
        <f t="shared" si="5"/>
        <v>39.945404913557425</v>
      </c>
      <c r="O4" s="42">
        <f t="shared" si="6"/>
        <v>12.00109190173022</v>
      </c>
      <c r="P4" s="42">
        <f t="shared" si="7"/>
        <v>48.053503184712355</v>
      </c>
    </row>
    <row r="5" spans="1:16" ht="12.75">
      <c r="A5" s="47" t="s">
        <v>41</v>
      </c>
      <c r="B5" s="35">
        <v>3</v>
      </c>
      <c r="C5" s="35">
        <v>4</v>
      </c>
      <c r="D5" s="56">
        <v>4.6109</v>
      </c>
      <c r="E5" s="56">
        <v>7.6625</v>
      </c>
      <c r="F5" s="56">
        <v>4.7265</v>
      </c>
      <c r="G5" s="56">
        <v>4.6798</v>
      </c>
      <c r="H5" s="56">
        <v>4.6741</v>
      </c>
      <c r="I5" s="42">
        <f t="shared" si="0"/>
        <v>2.996</v>
      </c>
      <c r="J5" s="42">
        <f t="shared" si="1"/>
        <v>1.0185580774365819</v>
      </c>
      <c r="K5" s="42">
        <f t="shared" si="2"/>
        <v>0.038584779706274934</v>
      </c>
      <c r="L5" s="42">
        <f t="shared" si="3"/>
        <v>0.03788176694193201</v>
      </c>
      <c r="M5" s="42">
        <f t="shared" si="4"/>
        <v>0.015303447371870338</v>
      </c>
      <c r="N5" s="42">
        <f t="shared" si="5"/>
        <v>40.39792387543221</v>
      </c>
      <c r="O5" s="42">
        <f t="shared" si="6"/>
        <v>11.212629757785571</v>
      </c>
      <c r="P5" s="42">
        <f t="shared" si="7"/>
        <v>48.38944636678222</v>
      </c>
    </row>
    <row r="6" spans="1:16" ht="12.75">
      <c r="A6" s="47" t="s">
        <v>41</v>
      </c>
      <c r="B6" s="35">
        <v>4</v>
      </c>
      <c r="C6" s="35">
        <v>5</v>
      </c>
      <c r="D6" s="56">
        <v>4.7787</v>
      </c>
      <c r="E6" s="56">
        <v>7.7108</v>
      </c>
      <c r="F6" s="56">
        <v>4.8974</v>
      </c>
      <c r="G6" s="56">
        <v>4.8469</v>
      </c>
      <c r="H6" s="56">
        <v>4.8422</v>
      </c>
      <c r="I6" s="42">
        <f t="shared" si="0"/>
        <v>2.876</v>
      </c>
      <c r="J6" s="42">
        <f t="shared" si="1"/>
        <v>1.0195062586926287</v>
      </c>
      <c r="K6" s="42">
        <f t="shared" si="2"/>
        <v>0.041272600834492516</v>
      </c>
      <c r="L6" s="42">
        <f t="shared" si="3"/>
        <v>0.04048293032297687</v>
      </c>
      <c r="M6" s="42">
        <f t="shared" si="4"/>
        <v>0.017223150642884086</v>
      </c>
      <c r="N6" s="42">
        <f t="shared" si="5"/>
        <v>42.544229149115615</v>
      </c>
      <c r="O6" s="42">
        <f t="shared" si="6"/>
        <v>9.004043807918523</v>
      </c>
      <c r="P6" s="42">
        <f t="shared" si="7"/>
        <v>48.451727042965864</v>
      </c>
    </row>
    <row r="7" spans="1:16" ht="12.75">
      <c r="A7" s="47" t="s">
        <v>41</v>
      </c>
      <c r="B7" s="35">
        <v>5</v>
      </c>
      <c r="C7" s="35">
        <v>6</v>
      </c>
      <c r="D7" s="56">
        <v>4.7551</v>
      </c>
      <c r="E7" s="56">
        <v>7.7185</v>
      </c>
      <c r="F7" s="56">
        <v>4.8776</v>
      </c>
      <c r="G7" s="56">
        <v>4.8255</v>
      </c>
      <c r="H7" s="56">
        <v>4.8205</v>
      </c>
      <c r="I7" s="42">
        <f t="shared" si="0"/>
        <v>2.905</v>
      </c>
      <c r="J7" s="42">
        <f t="shared" si="1"/>
        <v>1.0201032702237522</v>
      </c>
      <c r="K7" s="42">
        <f t="shared" si="2"/>
        <v>0.04216867469879536</v>
      </c>
      <c r="L7" s="42">
        <f t="shared" si="3"/>
        <v>0.041337652696227474</v>
      </c>
      <c r="M7" s="42">
        <f t="shared" si="4"/>
        <v>0.017581156779375127</v>
      </c>
      <c r="N7" s="42">
        <f t="shared" si="5"/>
        <v>42.530612244897995</v>
      </c>
      <c r="O7" s="42">
        <f t="shared" si="6"/>
        <v>9.281632653060989</v>
      </c>
      <c r="P7" s="42">
        <f t="shared" si="7"/>
        <v>48.18775510204102</v>
      </c>
    </row>
    <row r="8" spans="1:16" ht="12.75">
      <c r="A8" s="47" t="s">
        <v>41</v>
      </c>
      <c r="B8" s="35">
        <v>6</v>
      </c>
      <c r="C8" s="35">
        <v>7</v>
      </c>
      <c r="D8" s="56">
        <v>4.6789</v>
      </c>
      <c r="E8" s="56">
        <v>7.6768</v>
      </c>
      <c r="F8" s="56">
        <v>4.8128</v>
      </c>
      <c r="G8" s="56">
        <v>4.7548</v>
      </c>
      <c r="H8" s="56">
        <v>4.7502</v>
      </c>
      <c r="I8" s="42">
        <f t="shared" si="0"/>
        <v>2.934</v>
      </c>
      <c r="J8" s="42">
        <f t="shared" si="1"/>
        <v>1.0217791411042947</v>
      </c>
      <c r="K8" s="42">
        <f t="shared" si="2"/>
        <v>0.04563735514655779</v>
      </c>
      <c r="L8" s="42">
        <f t="shared" si="3"/>
        <v>0.044664598552320134</v>
      </c>
      <c r="M8" s="42">
        <f t="shared" si="4"/>
        <v>0.019346876146635918</v>
      </c>
      <c r="N8" s="42">
        <f t="shared" si="5"/>
        <v>43.315907393576985</v>
      </c>
      <c r="O8" s="42">
        <f t="shared" si="6"/>
        <v>7.8120985810304795</v>
      </c>
      <c r="P8" s="42">
        <f t="shared" si="7"/>
        <v>48.87199402539254</v>
      </c>
    </row>
    <row r="9" spans="1:16" ht="12.75">
      <c r="A9" s="47" t="s">
        <v>41</v>
      </c>
      <c r="B9" s="35">
        <v>7</v>
      </c>
      <c r="C9" s="35">
        <v>8</v>
      </c>
      <c r="D9" s="56">
        <v>5.0405</v>
      </c>
      <c r="E9" s="56">
        <v>8.075</v>
      </c>
      <c r="F9" s="56">
        <v>5.1779</v>
      </c>
      <c r="G9" s="56">
        <v>5.1178</v>
      </c>
      <c r="H9" s="56">
        <v>5.1143</v>
      </c>
      <c r="I9" s="42">
        <f t="shared" si="0"/>
        <v>2.97</v>
      </c>
      <c r="J9" s="42">
        <f t="shared" si="1"/>
        <v>1.0217171717171716</v>
      </c>
      <c r="K9" s="42">
        <f t="shared" si="2"/>
        <v>0.0462626262626264</v>
      </c>
      <c r="L9" s="42">
        <f t="shared" si="3"/>
        <v>0.04527928818586272</v>
      </c>
      <c r="M9" s="42">
        <f t="shared" si="4"/>
        <v>0.019805569286538236</v>
      </c>
      <c r="N9" s="42">
        <f t="shared" si="5"/>
        <v>43.74090247452699</v>
      </c>
      <c r="O9" s="42">
        <f t="shared" si="6"/>
        <v>5.7925764192136855</v>
      </c>
      <c r="P9" s="42">
        <f t="shared" si="7"/>
        <v>50.46652110625932</v>
      </c>
    </row>
    <row r="10" spans="1:16" ht="12.75">
      <c r="A10" s="47" t="s">
        <v>41</v>
      </c>
      <c r="B10" s="35">
        <v>8</v>
      </c>
      <c r="C10" s="35">
        <v>9</v>
      </c>
      <c r="D10" s="56">
        <v>4.9132</v>
      </c>
      <c r="E10" s="56">
        <v>8.0192</v>
      </c>
      <c r="F10" s="56">
        <v>5.0517</v>
      </c>
      <c r="G10" s="56">
        <v>4.9896</v>
      </c>
      <c r="H10" s="56">
        <v>4.9862</v>
      </c>
      <c r="I10" s="42">
        <f t="shared" si="0"/>
        <v>3.041</v>
      </c>
      <c r="J10" s="42">
        <f t="shared" si="1"/>
        <v>1.0213745478461032</v>
      </c>
      <c r="K10" s="42">
        <f t="shared" si="2"/>
        <v>0.04554422887208172</v>
      </c>
      <c r="L10" s="42">
        <f t="shared" si="3"/>
        <v>0.04459111397295574</v>
      </c>
      <c r="M10" s="42">
        <f t="shared" si="4"/>
        <v>0.01999356084996782</v>
      </c>
      <c r="N10" s="42">
        <f t="shared" si="5"/>
        <v>44.83754512635365</v>
      </c>
      <c r="O10" s="42">
        <f t="shared" si="6"/>
        <v>5.5823826714802385</v>
      </c>
      <c r="P10" s="42">
        <f t="shared" si="7"/>
        <v>49.58007220216611</v>
      </c>
    </row>
    <row r="11" spans="1:16" ht="12.75">
      <c r="A11" s="47" t="s">
        <v>41</v>
      </c>
      <c r="B11" s="35">
        <v>9</v>
      </c>
      <c r="C11" s="35">
        <v>10</v>
      </c>
      <c r="D11" s="56">
        <v>5.1117</v>
      </c>
      <c r="E11" s="56">
        <v>8.1889</v>
      </c>
      <c r="F11" s="56">
        <v>5.255</v>
      </c>
      <c r="G11" s="56">
        <v>5.192</v>
      </c>
      <c r="H11" s="56">
        <v>5.1885</v>
      </c>
      <c r="I11" s="42">
        <f t="shared" si="0"/>
        <v>3.01</v>
      </c>
      <c r="J11" s="42">
        <f t="shared" si="1"/>
        <v>1.0223255813953491</v>
      </c>
      <c r="K11" s="42">
        <f t="shared" si="2"/>
        <v>0.04760797342192691</v>
      </c>
      <c r="L11" s="42">
        <f t="shared" si="3"/>
        <v>0.04656830885220328</v>
      </c>
      <c r="M11" s="42">
        <f t="shared" si="4"/>
        <v>0.020473157415832482</v>
      </c>
      <c r="N11" s="42">
        <f t="shared" si="5"/>
        <v>43.96371249127685</v>
      </c>
      <c r="O11" s="42">
        <f t="shared" si="6"/>
        <v>5.554082344731074</v>
      </c>
      <c r="P11" s="42">
        <f t="shared" si="7"/>
        <v>50.48220516399208</v>
      </c>
    </row>
    <row r="12" spans="1:16" ht="12.75">
      <c r="A12" s="47" t="s">
        <v>41</v>
      </c>
      <c r="B12" s="35">
        <v>10</v>
      </c>
      <c r="C12" s="35">
        <v>11</v>
      </c>
      <c r="D12" s="56">
        <v>5.4476</v>
      </c>
      <c r="E12" s="56">
        <v>8.4442</v>
      </c>
      <c r="F12" s="56">
        <v>5.5871</v>
      </c>
      <c r="G12" s="56">
        <v>5.5257</v>
      </c>
      <c r="H12" s="56">
        <v>5.5222</v>
      </c>
      <c r="I12" s="42">
        <f t="shared" si="0"/>
        <v>2.931</v>
      </c>
      <c r="J12" s="42">
        <f t="shared" si="1"/>
        <v>1.0223814397816444</v>
      </c>
      <c r="K12" s="42">
        <f t="shared" si="2"/>
        <v>0.047594677584442156</v>
      </c>
      <c r="L12" s="42">
        <f t="shared" si="3"/>
        <v>0.046552759794433685</v>
      </c>
      <c r="M12" s="42">
        <f t="shared" si="4"/>
        <v>0.020489888540345988</v>
      </c>
      <c r="N12" s="42">
        <f t="shared" si="5"/>
        <v>44.0143369175633</v>
      </c>
      <c r="O12" s="42">
        <f t="shared" si="6"/>
        <v>5.705376344085757</v>
      </c>
      <c r="P12" s="42">
        <f t="shared" si="7"/>
        <v>50.280286738350945</v>
      </c>
    </row>
    <row r="13" spans="1:16" ht="12.75">
      <c r="A13" s="47" t="s">
        <v>41</v>
      </c>
      <c r="B13" s="35">
        <v>11</v>
      </c>
      <c r="C13" s="35">
        <v>12</v>
      </c>
      <c r="D13" s="56">
        <v>4.9481</v>
      </c>
      <c r="E13" s="56">
        <v>7.9976</v>
      </c>
      <c r="F13" s="56">
        <v>5.0953</v>
      </c>
      <c r="G13" s="56">
        <v>5.0294</v>
      </c>
      <c r="H13" s="56">
        <v>5.0259</v>
      </c>
      <c r="I13" s="42">
        <f t="shared" si="0"/>
        <v>2.981</v>
      </c>
      <c r="J13" s="42">
        <f t="shared" si="1"/>
        <v>1.022978866152298</v>
      </c>
      <c r="K13" s="42">
        <f t="shared" si="2"/>
        <v>0.04937940288493787</v>
      </c>
      <c r="L13" s="42">
        <f t="shared" si="3"/>
        <v>0.04827020823085744</v>
      </c>
      <c r="M13" s="42">
        <f t="shared" si="4"/>
        <v>0.021610100016396152</v>
      </c>
      <c r="N13" s="42">
        <f t="shared" si="5"/>
        <v>44.76902173913055</v>
      </c>
      <c r="O13" s="42">
        <f t="shared" si="6"/>
        <v>5.406929347825843</v>
      </c>
      <c r="P13" s="42">
        <f t="shared" si="7"/>
        <v>49.824048913043605</v>
      </c>
    </row>
    <row r="14" spans="1:16" ht="12.75">
      <c r="A14" s="47" t="s">
        <v>41</v>
      </c>
      <c r="B14" s="35">
        <v>12</v>
      </c>
      <c r="C14" s="35">
        <v>13</v>
      </c>
      <c r="D14" s="56">
        <v>4.6898</v>
      </c>
      <c r="E14" s="56">
        <v>7.7308</v>
      </c>
      <c r="F14" s="56">
        <v>4.8311</v>
      </c>
      <c r="G14" s="56">
        <v>4.767</v>
      </c>
      <c r="H14" s="56">
        <v>4.7637</v>
      </c>
      <c r="I14" s="42">
        <f t="shared" si="0"/>
        <v>2.975</v>
      </c>
      <c r="J14" s="42">
        <f t="shared" si="1"/>
        <v>1.02218487394958</v>
      </c>
      <c r="K14" s="42">
        <f t="shared" si="2"/>
        <v>0.0474957983193278</v>
      </c>
      <c r="L14" s="42">
        <f t="shared" si="3"/>
        <v>0.046464978625452215</v>
      </c>
      <c r="M14" s="42">
        <f t="shared" si="4"/>
        <v>0.021078592568234075</v>
      </c>
      <c r="N14" s="42">
        <f t="shared" si="5"/>
        <v>45.3644727530076</v>
      </c>
      <c r="O14" s="42">
        <f t="shared" si="6"/>
        <v>5.3108280254781866</v>
      </c>
      <c r="P14" s="42">
        <f t="shared" si="7"/>
        <v>49.324699221514216</v>
      </c>
    </row>
    <row r="15" spans="1:16" ht="12.75">
      <c r="A15" s="47" t="s">
        <v>41</v>
      </c>
      <c r="B15" s="35">
        <v>13</v>
      </c>
      <c r="C15" s="35">
        <v>14</v>
      </c>
      <c r="D15" s="56">
        <v>5.226</v>
      </c>
      <c r="E15" s="56">
        <v>8.2856</v>
      </c>
      <c r="F15" s="56">
        <v>5.3738</v>
      </c>
      <c r="G15" s="56">
        <v>5.3103</v>
      </c>
      <c r="H15" s="56">
        <v>5.3066</v>
      </c>
      <c r="I15" s="42">
        <f t="shared" si="0"/>
        <v>2.989</v>
      </c>
      <c r="J15" s="42">
        <f t="shared" si="1"/>
        <v>1.0236199397791905</v>
      </c>
      <c r="K15" s="42">
        <f t="shared" si="2"/>
        <v>0.0494479759116762</v>
      </c>
      <c r="L15" s="42">
        <f t="shared" si="3"/>
        <v>0.04830696823114137</v>
      </c>
      <c r="M15" s="42">
        <f t="shared" si="4"/>
        <v>0.020754346973460687</v>
      </c>
      <c r="N15" s="42">
        <f t="shared" si="5"/>
        <v>42.9634641407309</v>
      </c>
      <c r="O15" s="42">
        <f t="shared" si="6"/>
        <v>5.692692828145169</v>
      </c>
      <c r="P15" s="42">
        <f t="shared" si="7"/>
        <v>51.34384303112393</v>
      </c>
    </row>
    <row r="16" spans="1:16" ht="12.75">
      <c r="A16" s="47" t="s">
        <v>41</v>
      </c>
      <c r="B16" s="35">
        <v>14</v>
      </c>
      <c r="C16" s="35">
        <v>15</v>
      </c>
      <c r="D16" s="56">
        <v>4.7909</v>
      </c>
      <c r="E16" s="56">
        <v>7.7088</v>
      </c>
      <c r="F16" s="56">
        <v>4.9411</v>
      </c>
      <c r="G16" s="56">
        <v>4.8789</v>
      </c>
      <c r="H16" s="56">
        <v>4.8751</v>
      </c>
      <c r="I16" s="42">
        <f t="shared" si="0"/>
        <v>2.846</v>
      </c>
      <c r="J16" s="42">
        <f t="shared" si="1"/>
        <v>1.0252635277582574</v>
      </c>
      <c r="K16" s="42">
        <f t="shared" si="2"/>
        <v>0.052775825720309165</v>
      </c>
      <c r="L16" s="42">
        <f t="shared" si="3"/>
        <v>0.05147537612666639</v>
      </c>
      <c r="M16" s="42">
        <f t="shared" si="4"/>
        <v>0.021316700366702013</v>
      </c>
      <c r="N16" s="42">
        <f t="shared" si="5"/>
        <v>41.411451398135725</v>
      </c>
      <c r="O16" s="42">
        <f t="shared" si="6"/>
        <v>5.753129161118552</v>
      </c>
      <c r="P16" s="42">
        <f t="shared" si="7"/>
        <v>52.835419440745724</v>
      </c>
    </row>
    <row r="17" spans="1:16" ht="12.75">
      <c r="A17" s="47" t="s">
        <v>41</v>
      </c>
      <c r="B17" s="35">
        <v>15</v>
      </c>
      <c r="C17" s="35">
        <v>16</v>
      </c>
      <c r="D17" s="56">
        <v>4.8975</v>
      </c>
      <c r="E17" s="56">
        <v>7.8849</v>
      </c>
      <c r="F17" s="56">
        <v>5.0527</v>
      </c>
      <c r="G17" s="56">
        <v>4.9905</v>
      </c>
      <c r="H17" s="56">
        <v>4.9865</v>
      </c>
      <c r="I17" s="42">
        <f t="shared" si="0"/>
        <v>2.912</v>
      </c>
      <c r="J17" s="42">
        <f t="shared" si="1"/>
        <v>1.0258928571428572</v>
      </c>
      <c r="K17" s="42">
        <f t="shared" si="2"/>
        <v>0.053296703296703225</v>
      </c>
      <c r="L17" s="42">
        <f t="shared" si="3"/>
        <v>0.051951529758318196</v>
      </c>
      <c r="M17" s="42">
        <f t="shared" si="4"/>
        <v>0.020820780611903265</v>
      </c>
      <c r="N17" s="42">
        <f t="shared" si="5"/>
        <v>40.0773195876288</v>
      </c>
      <c r="O17" s="42">
        <f t="shared" si="6"/>
        <v>5.860824742267404</v>
      </c>
      <c r="P17" s="42">
        <f t="shared" si="7"/>
        <v>54.061855670103796</v>
      </c>
    </row>
    <row r="18" spans="1:16" ht="12.75">
      <c r="A18" s="47" t="s">
        <v>41</v>
      </c>
      <c r="B18" s="35">
        <v>16</v>
      </c>
      <c r="C18" s="35">
        <v>17</v>
      </c>
      <c r="D18" s="56">
        <v>5.0841</v>
      </c>
      <c r="E18" s="56">
        <v>8.0633</v>
      </c>
      <c r="F18" s="56">
        <v>5.2465</v>
      </c>
      <c r="G18" s="56">
        <v>5.1823</v>
      </c>
      <c r="H18" s="56">
        <v>5.178</v>
      </c>
      <c r="I18" s="42">
        <f t="shared" si="0"/>
        <v>2.9</v>
      </c>
      <c r="J18" s="42">
        <f t="shared" si="1"/>
        <v>1.0273103448275862</v>
      </c>
      <c r="K18" s="42">
        <f t="shared" si="2"/>
        <v>0.05599999999999996</v>
      </c>
      <c r="L18" s="42">
        <f t="shared" si="3"/>
        <v>0.054511278195488684</v>
      </c>
      <c r="M18" s="42">
        <f t="shared" si="4"/>
        <v>0.021549409237379327</v>
      </c>
      <c r="N18" s="42">
        <f t="shared" si="5"/>
        <v>39.53201970443382</v>
      </c>
      <c r="O18" s="42">
        <f t="shared" si="6"/>
        <v>6.021059113300145</v>
      </c>
      <c r="P18" s="42">
        <f t="shared" si="7"/>
        <v>54.44692118226603</v>
      </c>
    </row>
    <row r="19" spans="1:16" ht="12.75">
      <c r="A19" s="47" t="s">
        <v>41</v>
      </c>
      <c r="B19" s="35">
        <v>17</v>
      </c>
      <c r="C19" s="35">
        <v>18</v>
      </c>
      <c r="D19" s="56">
        <v>5.3197</v>
      </c>
      <c r="E19" s="56">
        <v>8.3695</v>
      </c>
      <c r="F19" s="56">
        <v>5.4899</v>
      </c>
      <c r="G19" s="56">
        <v>5.4243</v>
      </c>
      <c r="H19" s="56">
        <v>5.4197</v>
      </c>
      <c r="I19" s="42">
        <f t="shared" si="0"/>
        <v>2.967</v>
      </c>
      <c r="J19" s="42">
        <f t="shared" si="1"/>
        <v>1.0279069767441862</v>
      </c>
      <c r="K19" s="42">
        <f t="shared" si="2"/>
        <v>0.05736434108527114</v>
      </c>
      <c r="L19" s="42">
        <f t="shared" si="3"/>
        <v>0.05580693815987915</v>
      </c>
      <c r="M19" s="42">
        <f t="shared" si="4"/>
        <v>0.021509607187356505</v>
      </c>
      <c r="N19" s="42">
        <f t="shared" si="5"/>
        <v>38.54289071680381</v>
      </c>
      <c r="O19" s="42">
        <f t="shared" si="6"/>
        <v>6.145945945945882</v>
      </c>
      <c r="P19" s="42">
        <f t="shared" si="7"/>
        <v>55.311163337250306</v>
      </c>
    </row>
    <row r="20" spans="1:16" ht="12.75">
      <c r="A20" s="47" t="s">
        <v>41</v>
      </c>
      <c r="B20" s="35">
        <v>18</v>
      </c>
      <c r="C20" s="35">
        <v>19</v>
      </c>
      <c r="D20" s="56">
        <v>4.4116</v>
      </c>
      <c r="E20" s="56">
        <v>7.4483</v>
      </c>
      <c r="F20" s="56">
        <v>4.5855</v>
      </c>
      <c r="G20" s="56">
        <v>4.5193</v>
      </c>
      <c r="H20" s="56">
        <v>4.5145</v>
      </c>
      <c r="I20" s="42">
        <f t="shared" si="0"/>
        <v>2.951</v>
      </c>
      <c r="J20" s="42">
        <f t="shared" si="1"/>
        <v>1.0290410030498136</v>
      </c>
      <c r="K20" s="42">
        <f t="shared" si="2"/>
        <v>0.05892917655032183</v>
      </c>
      <c r="L20" s="42">
        <f t="shared" si="3"/>
        <v>0.05726611123917401</v>
      </c>
      <c r="M20" s="42">
        <f t="shared" si="4"/>
        <v>0.021799980241709545</v>
      </c>
      <c r="N20" s="42">
        <f t="shared" si="5"/>
        <v>38.067855089131385</v>
      </c>
      <c r="O20" s="42">
        <f t="shared" si="6"/>
        <v>6.276710753306978</v>
      </c>
      <c r="P20" s="42">
        <f t="shared" si="7"/>
        <v>55.655434157561636</v>
      </c>
    </row>
    <row r="21" spans="1:16" ht="12.75">
      <c r="A21" s="47" t="s">
        <v>41</v>
      </c>
      <c r="B21" s="35">
        <v>19</v>
      </c>
      <c r="C21" s="35">
        <v>20</v>
      </c>
      <c r="D21" s="56">
        <v>5.0919</v>
      </c>
      <c r="E21" s="56">
        <v>8.0854</v>
      </c>
      <c r="F21" s="56">
        <v>5.2605</v>
      </c>
      <c r="G21" s="56">
        <v>5.1963</v>
      </c>
      <c r="H21" s="56">
        <v>5.1917</v>
      </c>
      <c r="I21" s="42">
        <f t="shared" si="0"/>
        <v>2.911</v>
      </c>
      <c r="J21" s="42">
        <f t="shared" si="1"/>
        <v>1.0283407763655101</v>
      </c>
      <c r="K21" s="42">
        <f t="shared" si="2"/>
        <v>0.05791824115424271</v>
      </c>
      <c r="L21" s="42">
        <f t="shared" si="3"/>
        <v>0.056322031067312685</v>
      </c>
      <c r="M21" s="42">
        <f t="shared" si="4"/>
        <v>0.02144646734591631</v>
      </c>
      <c r="N21" s="42">
        <f t="shared" si="5"/>
        <v>38.07829181494679</v>
      </c>
      <c r="O21" s="42">
        <f t="shared" si="6"/>
        <v>6.204270462633349</v>
      </c>
      <c r="P21" s="42">
        <f t="shared" si="7"/>
        <v>55.71743772241987</v>
      </c>
    </row>
    <row r="22" spans="1:16" ht="12.75">
      <c r="A22" s="47" t="s">
        <v>41</v>
      </c>
      <c r="B22" s="35">
        <v>20</v>
      </c>
      <c r="C22" s="35">
        <v>21</v>
      </c>
      <c r="D22" s="56">
        <v>5.2462</v>
      </c>
      <c r="E22" s="56">
        <v>8.2754</v>
      </c>
      <c r="F22" s="56">
        <v>5.4184</v>
      </c>
      <c r="G22" s="56">
        <v>5.3529</v>
      </c>
      <c r="H22" s="56">
        <v>5.3481</v>
      </c>
      <c r="I22" s="42">
        <f t="shared" si="0"/>
        <v>2.945</v>
      </c>
      <c r="J22" s="42">
        <f t="shared" si="1"/>
        <v>1.0285908319185058</v>
      </c>
      <c r="K22" s="42">
        <f t="shared" si="2"/>
        <v>0.05847198641765709</v>
      </c>
      <c r="L22" s="42">
        <f t="shared" si="3"/>
        <v>0.056846692195959385</v>
      </c>
      <c r="M22" s="42">
        <f t="shared" si="4"/>
        <v>0.02162287072494392</v>
      </c>
      <c r="N22" s="42">
        <f t="shared" si="5"/>
        <v>38.03716608594661</v>
      </c>
      <c r="O22" s="42">
        <f t="shared" si="6"/>
        <v>6.338675958188624</v>
      </c>
      <c r="P22" s="42">
        <f t="shared" si="7"/>
        <v>55.62415795586477</v>
      </c>
    </row>
    <row r="23" spans="1:16" ht="12.75">
      <c r="A23" s="47" t="s">
        <v>41</v>
      </c>
      <c r="B23" s="35">
        <v>21</v>
      </c>
      <c r="C23" s="35">
        <v>22</v>
      </c>
      <c r="D23" s="56">
        <v>5.112</v>
      </c>
      <c r="E23" s="56">
        <v>8.1591</v>
      </c>
      <c r="F23" s="56">
        <v>5.2901</v>
      </c>
      <c r="G23" s="56">
        <v>5.2227</v>
      </c>
      <c r="H23" s="56">
        <v>5.2176</v>
      </c>
      <c r="I23" s="42">
        <f t="shared" si="0"/>
        <v>2.96</v>
      </c>
      <c r="J23" s="42">
        <f t="shared" si="1"/>
        <v>1.0294256756756759</v>
      </c>
      <c r="K23" s="42">
        <f t="shared" si="2"/>
        <v>0.06016891891891882</v>
      </c>
      <c r="L23" s="42">
        <f t="shared" si="3"/>
        <v>0.058449017098224434</v>
      </c>
      <c r="M23" s="42">
        <f t="shared" si="4"/>
        <v>0.022119392208985632</v>
      </c>
      <c r="N23" s="42">
        <f t="shared" si="5"/>
        <v>37.843907916900754</v>
      </c>
      <c r="O23" s="42">
        <f t="shared" si="6"/>
        <v>6.511734980347697</v>
      </c>
      <c r="P23" s="42">
        <f t="shared" si="7"/>
        <v>55.64435710275155</v>
      </c>
    </row>
    <row r="24" spans="1:16" ht="12.75">
      <c r="A24" s="47" t="s">
        <v>41</v>
      </c>
      <c r="B24" s="35">
        <v>22</v>
      </c>
      <c r="C24" s="35">
        <v>23</v>
      </c>
      <c r="D24" s="56">
        <v>4.8268</v>
      </c>
      <c r="E24" s="56">
        <v>7.7119</v>
      </c>
      <c r="F24" s="56">
        <v>4.997</v>
      </c>
      <c r="G24" s="56">
        <v>4.9325</v>
      </c>
      <c r="H24" s="56">
        <v>4.9279</v>
      </c>
      <c r="I24" s="42">
        <f t="shared" si="0"/>
        <v>2.801</v>
      </c>
      <c r="J24" s="42">
        <f t="shared" si="1"/>
        <v>1.030024991074616</v>
      </c>
      <c r="K24" s="42">
        <f t="shared" si="2"/>
        <v>0.060764012852552465</v>
      </c>
      <c r="L24" s="42">
        <f t="shared" si="3"/>
        <v>0.058992755883678034</v>
      </c>
      <c r="M24" s="42">
        <f t="shared" si="4"/>
        <v>0.02235624415098256</v>
      </c>
      <c r="N24" s="42">
        <f t="shared" si="5"/>
        <v>37.89659224441832</v>
      </c>
      <c r="O24" s="42">
        <f t="shared" si="6"/>
        <v>6.145945945945882</v>
      </c>
      <c r="P24" s="42">
        <f t="shared" si="7"/>
        <v>55.957461809635795</v>
      </c>
    </row>
    <row r="25" spans="1:16" ht="12.75">
      <c r="A25" s="47" t="s">
        <v>41</v>
      </c>
      <c r="B25" s="35">
        <v>23</v>
      </c>
      <c r="C25" s="35">
        <v>24</v>
      </c>
      <c r="D25" s="56">
        <v>4.7822</v>
      </c>
      <c r="E25" s="56">
        <v>7.7319</v>
      </c>
      <c r="F25" s="56">
        <v>4.953</v>
      </c>
      <c r="G25" s="56">
        <v>4.8877</v>
      </c>
      <c r="H25" s="56">
        <v>4.883</v>
      </c>
      <c r="I25" s="42">
        <f t="shared" si="0"/>
        <v>2.866</v>
      </c>
      <c r="J25" s="42">
        <f t="shared" si="1"/>
        <v>1.02920446615492</v>
      </c>
      <c r="K25" s="42">
        <f t="shared" si="2"/>
        <v>0.05959525471039802</v>
      </c>
      <c r="L25" s="42">
        <f t="shared" si="3"/>
        <v>0.05790419364681177</v>
      </c>
      <c r="M25" s="42">
        <f t="shared" si="4"/>
        <v>0.022137844526562214</v>
      </c>
      <c r="N25" s="42">
        <f t="shared" si="5"/>
        <v>38.231850117096194</v>
      </c>
      <c r="O25" s="42">
        <f t="shared" si="6"/>
        <v>6.257494145198644</v>
      </c>
      <c r="P25" s="42">
        <f t="shared" si="7"/>
        <v>55.510655737705164</v>
      </c>
    </row>
    <row r="26" spans="1:16" ht="12.75">
      <c r="A26" s="47" t="s">
        <v>41</v>
      </c>
      <c r="B26" s="35">
        <v>24</v>
      </c>
      <c r="C26" s="35">
        <v>25</v>
      </c>
      <c r="D26" s="56">
        <v>4.4877</v>
      </c>
      <c r="E26" s="56">
        <v>7.4792</v>
      </c>
      <c r="F26" s="56">
        <v>4.6646</v>
      </c>
      <c r="G26" s="56">
        <v>4.5966</v>
      </c>
      <c r="H26" s="56">
        <v>4.5922</v>
      </c>
      <c r="I26" s="42">
        <f t="shared" si="0"/>
        <v>2.905</v>
      </c>
      <c r="J26" s="42">
        <f t="shared" si="1"/>
        <v>1.0297762478485368</v>
      </c>
      <c r="K26" s="42">
        <f t="shared" si="2"/>
        <v>0.060895008605851925</v>
      </c>
      <c r="L26" s="42">
        <f t="shared" si="3"/>
        <v>0.05913421360521473</v>
      </c>
      <c r="M26" s="42">
        <f t="shared" si="4"/>
        <v>0.022731071368878662</v>
      </c>
      <c r="N26" s="42">
        <f t="shared" si="5"/>
        <v>38.439796495195345</v>
      </c>
      <c r="O26" s="42">
        <f t="shared" si="6"/>
        <v>5.656076879592373</v>
      </c>
      <c r="P26" s="42">
        <f t="shared" si="7"/>
        <v>55.904126625212285</v>
      </c>
    </row>
    <row r="27" spans="1:16" ht="12.75">
      <c r="A27" s="47" t="s">
        <v>41</v>
      </c>
      <c r="B27" s="35">
        <v>25</v>
      </c>
      <c r="C27" s="35">
        <v>26</v>
      </c>
      <c r="D27" s="56">
        <v>4.5932</v>
      </c>
      <c r="E27" s="56">
        <v>7.5065</v>
      </c>
      <c r="F27" s="56">
        <v>4.7654</v>
      </c>
      <c r="G27" s="56">
        <v>4.6984</v>
      </c>
      <c r="H27" s="56">
        <v>4.6942</v>
      </c>
      <c r="I27" s="42">
        <f t="shared" si="0"/>
        <v>2.829</v>
      </c>
      <c r="J27" s="42">
        <f t="shared" si="1"/>
        <v>1.029798515376458</v>
      </c>
      <c r="K27" s="42">
        <f t="shared" si="2"/>
        <v>0.06086956521739103</v>
      </c>
      <c r="L27" s="42">
        <f t="shared" si="3"/>
        <v>0.05910822778292632</v>
      </c>
      <c r="M27" s="42">
        <f t="shared" si="4"/>
        <v>0.022997974805203478</v>
      </c>
      <c r="N27" s="42">
        <f t="shared" si="5"/>
        <v>38.90824622531915</v>
      </c>
      <c r="O27" s="42">
        <f t="shared" si="6"/>
        <v>5.546341463414635</v>
      </c>
      <c r="P27" s="42">
        <f t="shared" si="7"/>
        <v>55.54541231126622</v>
      </c>
    </row>
    <row r="28" spans="1:16" ht="12.75">
      <c r="A28" s="47" t="s">
        <v>41</v>
      </c>
      <c r="B28" s="35">
        <v>26</v>
      </c>
      <c r="C28" s="35">
        <v>27</v>
      </c>
      <c r="D28" s="56">
        <v>4.7927</v>
      </c>
      <c r="E28" s="56">
        <v>7.7868</v>
      </c>
      <c r="F28" s="56">
        <v>4.9668</v>
      </c>
      <c r="G28" s="56">
        <v>4.898</v>
      </c>
      <c r="H28" s="56">
        <v>4.8938</v>
      </c>
      <c r="I28" s="42">
        <f t="shared" si="0"/>
        <v>2.91</v>
      </c>
      <c r="J28" s="42">
        <f t="shared" si="1"/>
        <v>1.0289003436426118</v>
      </c>
      <c r="K28" s="42">
        <f t="shared" si="2"/>
        <v>0.05982817869415812</v>
      </c>
      <c r="L28" s="42">
        <f t="shared" si="3"/>
        <v>0.058147690457900574</v>
      </c>
      <c r="M28" s="42">
        <f t="shared" si="4"/>
        <v>0.022978524431381854</v>
      </c>
      <c r="N28" s="42">
        <f t="shared" si="5"/>
        <v>39.51751866743272</v>
      </c>
      <c r="O28" s="42">
        <f t="shared" si="6"/>
        <v>5.4858127512923325</v>
      </c>
      <c r="P28" s="42">
        <f t="shared" si="7"/>
        <v>54.996668581274946</v>
      </c>
    </row>
    <row r="29" spans="1:16" ht="12.75">
      <c r="A29" s="47" t="s">
        <v>41</v>
      </c>
      <c r="B29" s="35">
        <v>27</v>
      </c>
      <c r="C29" s="35">
        <v>28</v>
      </c>
      <c r="D29" s="56">
        <v>4.8564</v>
      </c>
      <c r="E29" s="56">
        <v>7.8067</v>
      </c>
      <c r="F29" s="56">
        <v>5.0234</v>
      </c>
      <c r="G29" s="56">
        <v>4.9554</v>
      </c>
      <c r="H29" s="56">
        <v>4.9511</v>
      </c>
      <c r="I29" s="42">
        <f t="shared" si="0"/>
        <v>2.87</v>
      </c>
      <c r="J29" s="42">
        <f t="shared" si="1"/>
        <v>1.027979094076655</v>
      </c>
      <c r="K29" s="42">
        <f t="shared" si="2"/>
        <v>0.05818815331010446</v>
      </c>
      <c r="L29" s="42">
        <f t="shared" si="3"/>
        <v>0.05660441311053106</v>
      </c>
      <c r="M29" s="42">
        <f t="shared" si="4"/>
        <v>0.023048503542012544</v>
      </c>
      <c r="N29" s="42">
        <f t="shared" si="5"/>
        <v>40.71856287425131</v>
      </c>
      <c r="O29" s="42">
        <f t="shared" si="6"/>
        <v>5.855209580837988</v>
      </c>
      <c r="P29" s="42">
        <f t="shared" si="7"/>
        <v>53.4262275449107</v>
      </c>
    </row>
    <row r="30" spans="1:16" ht="12.75">
      <c r="A30" s="47" t="s">
        <v>41</v>
      </c>
      <c r="B30" s="35">
        <v>28</v>
      </c>
      <c r="C30" s="35">
        <v>29</v>
      </c>
      <c r="D30" s="56">
        <v>4.9589</v>
      </c>
      <c r="E30" s="56">
        <v>7.9997</v>
      </c>
      <c r="F30" s="56">
        <v>5.1286</v>
      </c>
      <c r="G30" s="56">
        <v>5.058</v>
      </c>
      <c r="H30" s="56">
        <v>5.0531</v>
      </c>
      <c r="I30" s="42">
        <f t="shared" si="0"/>
        <v>2.959</v>
      </c>
      <c r="J30" s="42">
        <f t="shared" si="1"/>
        <v>1.0276444744846231</v>
      </c>
      <c r="K30" s="42">
        <f t="shared" si="2"/>
        <v>0.05735045623521451</v>
      </c>
      <c r="L30" s="42">
        <f t="shared" si="3"/>
        <v>0.05580768218889757</v>
      </c>
      <c r="M30" s="42">
        <f t="shared" si="4"/>
        <v>0.023217574322546626</v>
      </c>
      <c r="N30" s="42">
        <f t="shared" si="5"/>
        <v>41.602828520919196</v>
      </c>
      <c r="O30" s="42">
        <f t="shared" si="6"/>
        <v>6.566057748968948</v>
      </c>
      <c r="P30" s="42">
        <f t="shared" si="7"/>
        <v>51.83111373011185</v>
      </c>
    </row>
    <row r="31" spans="1:16" ht="12.75">
      <c r="A31" s="47" t="s">
        <v>41</v>
      </c>
      <c r="B31" s="35">
        <v>29</v>
      </c>
      <c r="C31" s="35">
        <v>30</v>
      </c>
      <c r="D31" s="56">
        <v>4.6747</v>
      </c>
      <c r="E31" s="56">
        <v>7.6412</v>
      </c>
      <c r="F31" s="56">
        <v>4.8384</v>
      </c>
      <c r="G31" s="56">
        <v>4.7687</v>
      </c>
      <c r="H31" s="56">
        <v>4.7637</v>
      </c>
      <c r="I31" s="42">
        <f t="shared" si="0"/>
        <v>2.889</v>
      </c>
      <c r="J31" s="42">
        <f t="shared" si="1"/>
        <v>1.026825891311873</v>
      </c>
      <c r="K31" s="42">
        <f t="shared" si="2"/>
        <v>0.056663205261336246</v>
      </c>
      <c r="L31" s="42">
        <f t="shared" si="3"/>
        <v>0.0551828754424407</v>
      </c>
      <c r="M31" s="42">
        <f t="shared" si="4"/>
        <v>0.023495702005730684</v>
      </c>
      <c r="N31" s="42">
        <f t="shared" si="5"/>
        <v>42.57788637751981</v>
      </c>
      <c r="O31" s="42">
        <f t="shared" si="6"/>
        <v>6.945632254123232</v>
      </c>
      <c r="P31" s="42">
        <f t="shared" si="7"/>
        <v>50.47648136835696</v>
      </c>
    </row>
    <row r="32" spans="1:16" ht="12.75">
      <c r="A32" s="47" t="s">
        <v>41</v>
      </c>
      <c r="B32" s="35">
        <v>30</v>
      </c>
      <c r="C32" s="35">
        <v>31</v>
      </c>
      <c r="D32" s="56">
        <v>5.2051</v>
      </c>
      <c r="E32" s="56">
        <v>8.2079</v>
      </c>
      <c r="F32" s="56">
        <v>5.3697</v>
      </c>
      <c r="G32" s="56">
        <v>5.2984</v>
      </c>
      <c r="H32" s="56">
        <v>5.2938</v>
      </c>
      <c r="I32" s="42">
        <f t="shared" si="0"/>
        <v>2.925</v>
      </c>
      <c r="J32" s="42">
        <f t="shared" si="1"/>
        <v>1.0265982905982909</v>
      </c>
      <c r="K32" s="42">
        <f t="shared" si="2"/>
        <v>0.056273504273504305</v>
      </c>
      <c r="L32" s="42">
        <f t="shared" si="3"/>
        <v>0.05481550552817372</v>
      </c>
      <c r="M32" s="42">
        <f t="shared" si="4"/>
        <v>0.02374450512854666</v>
      </c>
      <c r="N32" s="42">
        <f t="shared" si="5"/>
        <v>43.317132442284255</v>
      </c>
      <c r="O32" s="42">
        <f t="shared" si="6"/>
        <v>6.355042527338915</v>
      </c>
      <c r="P32" s="42">
        <f t="shared" si="7"/>
        <v>50.32782503037683</v>
      </c>
    </row>
    <row r="33" spans="1:16" ht="12.75">
      <c r="A33" s="47" t="s">
        <v>41</v>
      </c>
      <c r="B33" s="35">
        <v>31</v>
      </c>
      <c r="C33" s="35">
        <v>32</v>
      </c>
      <c r="D33" s="56">
        <v>4.8526</v>
      </c>
      <c r="E33" s="56">
        <v>7.8019</v>
      </c>
      <c r="F33" s="56">
        <v>5.0081</v>
      </c>
      <c r="G33" s="56">
        <v>4.9386</v>
      </c>
      <c r="H33" s="56">
        <v>4.9344</v>
      </c>
      <c r="I33" s="42">
        <f t="shared" si="0"/>
        <v>2.876</v>
      </c>
      <c r="J33" s="42">
        <f t="shared" si="1"/>
        <v>1.0254867872044506</v>
      </c>
      <c r="K33" s="42">
        <f t="shared" si="2"/>
        <v>0.05406815020862308</v>
      </c>
      <c r="L33" s="42">
        <f t="shared" si="3"/>
        <v>0.052724375275489094</v>
      </c>
      <c r="M33" s="42">
        <f t="shared" si="4"/>
        <v>0.02356491370833746</v>
      </c>
      <c r="N33" s="42">
        <f t="shared" si="5"/>
        <v>44.694533762057674</v>
      </c>
      <c r="O33" s="42">
        <f t="shared" si="6"/>
        <v>6.141993569131808</v>
      </c>
      <c r="P33" s="42">
        <f t="shared" si="7"/>
        <v>49.16347266881052</v>
      </c>
    </row>
    <row r="34" spans="1:16" ht="12.75">
      <c r="A34" s="47" t="s">
        <v>41</v>
      </c>
      <c r="B34" s="35">
        <v>32</v>
      </c>
      <c r="C34" s="35">
        <v>33</v>
      </c>
      <c r="D34" s="56">
        <v>5.1389</v>
      </c>
      <c r="E34" s="56">
        <v>8.1274</v>
      </c>
      <c r="F34" s="56">
        <v>5.2926</v>
      </c>
      <c r="G34" s="56">
        <v>5.2208</v>
      </c>
      <c r="H34" s="56">
        <v>5.2164</v>
      </c>
      <c r="I34" s="42">
        <f t="shared" si="0"/>
        <v>2.917</v>
      </c>
      <c r="J34" s="42">
        <f t="shared" si="1"/>
        <v>1.0245114844017829</v>
      </c>
      <c r="K34" s="42">
        <f t="shared" si="2"/>
        <v>0.05269112101474139</v>
      </c>
      <c r="L34" s="42">
        <f t="shared" si="3"/>
        <v>0.051430483520160816</v>
      </c>
      <c r="M34" s="42">
        <f t="shared" si="4"/>
        <v>0.024025430818136365</v>
      </c>
      <c r="N34" s="42">
        <f t="shared" si="5"/>
        <v>46.7143786597269</v>
      </c>
      <c r="O34" s="42">
        <f t="shared" si="6"/>
        <v>6.509824333115717</v>
      </c>
      <c r="P34" s="42">
        <f t="shared" si="7"/>
        <v>46.77579700715739</v>
      </c>
    </row>
    <row r="35" spans="1:16" ht="12.75">
      <c r="A35" s="47" t="s">
        <v>41</v>
      </c>
      <c r="B35" s="35">
        <v>33</v>
      </c>
      <c r="C35" s="35">
        <v>34</v>
      </c>
      <c r="D35" s="56">
        <v>4.9443</v>
      </c>
      <c r="E35" s="56">
        <v>7.9798</v>
      </c>
      <c r="F35" s="56">
        <v>5.094</v>
      </c>
      <c r="G35" s="56">
        <v>5.0207</v>
      </c>
      <c r="H35" s="56">
        <v>5.0164</v>
      </c>
      <c r="I35" s="42">
        <f t="shared" si="0"/>
        <v>2.967</v>
      </c>
      <c r="J35" s="42">
        <f t="shared" si="1"/>
        <v>1.023087293562521</v>
      </c>
      <c r="K35" s="42">
        <f t="shared" si="2"/>
        <v>0.05045500505561178</v>
      </c>
      <c r="L35" s="42">
        <f t="shared" si="3"/>
        <v>0.04931642233569434</v>
      </c>
      <c r="M35" s="42">
        <f t="shared" si="4"/>
        <v>0.02414758688848644</v>
      </c>
      <c r="N35" s="42">
        <f t="shared" si="5"/>
        <v>48.96459585838377</v>
      </c>
      <c r="O35" s="42">
        <f t="shared" si="6"/>
        <v>6.531863727454521</v>
      </c>
      <c r="P35" s="42">
        <f t="shared" si="7"/>
        <v>44.50354041416171</v>
      </c>
    </row>
    <row r="36" spans="1:16" ht="12.75">
      <c r="A36" s="47" t="s">
        <v>41</v>
      </c>
      <c r="B36" s="35">
        <v>34</v>
      </c>
      <c r="C36" s="35">
        <v>35</v>
      </c>
      <c r="D36" s="56">
        <v>4.9494</v>
      </c>
      <c r="E36" s="56">
        <v>7.9313</v>
      </c>
      <c r="F36" s="56">
        <v>5.0913</v>
      </c>
      <c r="G36" s="56">
        <v>5.019</v>
      </c>
      <c r="H36" s="56">
        <v>5.0149</v>
      </c>
      <c r="I36" s="42">
        <f t="shared" si="0"/>
        <v>2.918</v>
      </c>
      <c r="J36" s="42">
        <f t="shared" si="1"/>
        <v>1.0218985606579851</v>
      </c>
      <c r="K36" s="42">
        <f t="shared" si="2"/>
        <v>0.04862919808087751</v>
      </c>
      <c r="L36" s="42">
        <f t="shared" si="3"/>
        <v>0.04758710889030503</v>
      </c>
      <c r="M36" s="42">
        <f t="shared" si="4"/>
        <v>0.024246285925081407</v>
      </c>
      <c r="N36" s="42">
        <f t="shared" si="5"/>
        <v>50.951374207188124</v>
      </c>
      <c r="O36" s="42">
        <f t="shared" si="6"/>
        <v>6.570401691332242</v>
      </c>
      <c r="P36" s="42">
        <f t="shared" si="7"/>
        <v>42.47822410147963</v>
      </c>
    </row>
    <row r="37" spans="1:16" ht="12.75">
      <c r="A37" s="47" t="s">
        <v>41</v>
      </c>
      <c r="B37" s="35">
        <v>35</v>
      </c>
      <c r="C37" s="35">
        <v>36</v>
      </c>
      <c r="D37" s="56">
        <v>5.0792</v>
      </c>
      <c r="E37" s="56">
        <v>8.0265</v>
      </c>
      <c r="F37" s="56">
        <v>5.212</v>
      </c>
      <c r="G37" s="56">
        <v>5.1406</v>
      </c>
      <c r="H37" s="56">
        <v>5.1373</v>
      </c>
      <c r="I37" s="42">
        <f t="shared" si="0"/>
        <v>2.889</v>
      </c>
      <c r="J37" s="42">
        <f t="shared" si="1"/>
        <v>1.0201799930771895</v>
      </c>
      <c r="K37" s="42">
        <f t="shared" si="2"/>
        <v>0.045967462789892555</v>
      </c>
      <c r="L37" s="42">
        <f t="shared" si="3"/>
        <v>0.04505818885081246</v>
      </c>
      <c r="M37" s="42">
        <f t="shared" si="4"/>
        <v>0.02422556237912655</v>
      </c>
      <c r="N37" s="42">
        <f t="shared" si="5"/>
        <v>53.76506024096379</v>
      </c>
      <c r="O37" s="42">
        <f t="shared" si="6"/>
        <v>5.650753012048729</v>
      </c>
      <c r="P37" s="42">
        <f t="shared" si="7"/>
        <v>40.58418674698748</v>
      </c>
    </row>
    <row r="38" spans="1:16" ht="12.75">
      <c r="A38" s="47" t="s">
        <v>41</v>
      </c>
      <c r="B38" s="35">
        <v>36</v>
      </c>
      <c r="C38" s="35">
        <v>37</v>
      </c>
      <c r="D38" s="56">
        <v>4.6429</v>
      </c>
      <c r="E38" s="56">
        <v>7.6725</v>
      </c>
      <c r="F38" s="56">
        <v>4.7768</v>
      </c>
      <c r="G38" s="56">
        <v>4.7042</v>
      </c>
      <c r="H38" s="56">
        <v>4.7004</v>
      </c>
      <c r="I38" s="42">
        <f t="shared" si="0"/>
        <v>2.971</v>
      </c>
      <c r="J38" s="42">
        <f t="shared" si="1"/>
        <v>1.019723998653652</v>
      </c>
      <c r="K38" s="42">
        <f t="shared" si="2"/>
        <v>0.0450690003365869</v>
      </c>
      <c r="L38" s="42">
        <f t="shared" si="3"/>
        <v>0.04419725376287288</v>
      </c>
      <c r="M38" s="42">
        <f t="shared" si="4"/>
        <v>0.02396355954581448</v>
      </c>
      <c r="N38" s="42">
        <f t="shared" si="5"/>
        <v>54.21956684092586</v>
      </c>
      <c r="O38" s="42">
        <f t="shared" si="6"/>
        <v>6.45347274085144</v>
      </c>
      <c r="P38" s="42">
        <f t="shared" si="7"/>
        <v>39.326960418222704</v>
      </c>
    </row>
    <row r="39" spans="1:16" ht="12.75">
      <c r="A39" s="47" t="s">
        <v>41</v>
      </c>
      <c r="B39" s="35">
        <v>37</v>
      </c>
      <c r="C39" s="35">
        <v>38</v>
      </c>
      <c r="D39" s="56">
        <v>4.9967</v>
      </c>
      <c r="E39" s="56">
        <v>7.9396</v>
      </c>
      <c r="F39" s="56">
        <v>5.1272</v>
      </c>
      <c r="G39" s="56">
        <v>5.0579</v>
      </c>
      <c r="H39" s="56">
        <v>5.054</v>
      </c>
      <c r="I39" s="42">
        <f t="shared" si="0"/>
        <v>2.885</v>
      </c>
      <c r="J39" s="42">
        <f t="shared" si="1"/>
        <v>1.0200693240901217</v>
      </c>
      <c r="K39" s="42">
        <f t="shared" si="2"/>
        <v>0.04523396880415962</v>
      </c>
      <c r="L39" s="42">
        <f t="shared" si="3"/>
        <v>0.04434401440755732</v>
      </c>
      <c r="M39" s="42">
        <f t="shared" si="4"/>
        <v>0.023548200754357988</v>
      </c>
      <c r="N39" s="42">
        <f t="shared" si="5"/>
        <v>53.10344827586198</v>
      </c>
      <c r="O39" s="42">
        <f t="shared" si="6"/>
        <v>6.79586206896513</v>
      </c>
      <c r="P39" s="42">
        <f t="shared" si="7"/>
        <v>40.10068965517289</v>
      </c>
    </row>
    <row r="40" spans="1:16" ht="12.75">
      <c r="A40" s="47" t="s">
        <v>41</v>
      </c>
      <c r="B40" s="35">
        <v>38</v>
      </c>
      <c r="C40" s="35">
        <v>39</v>
      </c>
      <c r="D40" s="56">
        <v>4.9566</v>
      </c>
      <c r="E40" s="56">
        <v>7.9827</v>
      </c>
      <c r="F40" s="56">
        <v>5.0894</v>
      </c>
      <c r="G40" s="56">
        <v>5.0185</v>
      </c>
      <c r="H40" s="56">
        <v>5.0143</v>
      </c>
      <c r="I40" s="42">
        <f t="shared" si="0"/>
        <v>2.968</v>
      </c>
      <c r="J40" s="42">
        <f t="shared" si="1"/>
        <v>1.0195754716981134</v>
      </c>
      <c r="K40" s="42">
        <f t="shared" si="2"/>
        <v>0.044743935309973205</v>
      </c>
      <c r="L40" s="42">
        <f t="shared" si="3"/>
        <v>0.043884868312349376</v>
      </c>
      <c r="M40" s="42">
        <f t="shared" si="4"/>
        <v>0.023429496711939446</v>
      </c>
      <c r="N40" s="42">
        <f t="shared" si="5"/>
        <v>53.388554216867256</v>
      </c>
      <c r="O40" s="42">
        <f t="shared" si="6"/>
        <v>7.191867469879461</v>
      </c>
      <c r="P40" s="42">
        <f t="shared" si="7"/>
        <v>39.41957831325328</v>
      </c>
    </row>
    <row r="41" spans="1:16" ht="12.75">
      <c r="A41" s="47" t="s">
        <v>41</v>
      </c>
      <c r="B41" s="35">
        <v>39</v>
      </c>
      <c r="C41" s="35">
        <v>40</v>
      </c>
      <c r="D41" s="56">
        <v>5.0162</v>
      </c>
      <c r="E41" s="56">
        <v>8.0097</v>
      </c>
      <c r="F41" s="56">
        <v>5.1482</v>
      </c>
      <c r="G41" s="56">
        <v>5.0782</v>
      </c>
      <c r="H41" s="56">
        <v>5.0744</v>
      </c>
      <c r="I41" s="42">
        <f t="shared" si="0"/>
        <v>2.935</v>
      </c>
      <c r="J41" s="42">
        <f t="shared" si="1"/>
        <v>1.0199318568994888</v>
      </c>
      <c r="K41" s="42">
        <f t="shared" si="2"/>
        <v>0.04497444633730824</v>
      </c>
      <c r="L41" s="42">
        <f t="shared" si="3"/>
        <v>0.04409554033739759</v>
      </c>
      <c r="M41" s="42">
        <f t="shared" si="4"/>
        <v>0.0233839986637716</v>
      </c>
      <c r="N41" s="42">
        <f t="shared" si="5"/>
        <v>53.03030303030337</v>
      </c>
      <c r="O41" s="42">
        <f t="shared" si="6"/>
        <v>6.546363636363697</v>
      </c>
      <c r="P41" s="42">
        <f t="shared" si="7"/>
        <v>40.423333333332934</v>
      </c>
    </row>
    <row r="42" spans="1:16" ht="12.75">
      <c r="A42" s="47" t="s">
        <v>41</v>
      </c>
      <c r="B42" s="35">
        <v>40</v>
      </c>
      <c r="C42" s="35">
        <v>41</v>
      </c>
      <c r="D42" s="56">
        <v>5.1001</v>
      </c>
      <c r="E42" s="56">
        <v>8.1485</v>
      </c>
      <c r="F42" s="56">
        <v>5.2329</v>
      </c>
      <c r="G42" s="56">
        <v>5.1614</v>
      </c>
      <c r="H42" s="56">
        <v>5.1574</v>
      </c>
      <c r="I42" s="42">
        <f t="shared" si="0"/>
        <v>2.99</v>
      </c>
      <c r="J42" s="42">
        <f t="shared" si="1"/>
        <v>1.0195317725752508</v>
      </c>
      <c r="K42" s="42">
        <f t="shared" si="2"/>
        <v>0.044414715719063406</v>
      </c>
      <c r="L42" s="42">
        <f t="shared" si="3"/>
        <v>0.043563836766828366</v>
      </c>
      <c r="M42" s="42">
        <f t="shared" si="4"/>
        <v>0.02345492717491125</v>
      </c>
      <c r="N42" s="42">
        <f t="shared" si="5"/>
        <v>53.84036144578289</v>
      </c>
      <c r="O42" s="42">
        <f t="shared" si="6"/>
        <v>6.849397590362234</v>
      </c>
      <c r="P42" s="42">
        <f t="shared" si="7"/>
        <v>39.31024096385487</v>
      </c>
    </row>
    <row r="43" spans="1:16" ht="12.75">
      <c r="A43" s="47" t="s">
        <v>41</v>
      </c>
      <c r="B43" s="35">
        <v>41</v>
      </c>
      <c r="C43" s="35">
        <v>42</v>
      </c>
      <c r="D43" s="56">
        <v>5.1588</v>
      </c>
      <c r="E43" s="56">
        <v>8.1543</v>
      </c>
      <c r="F43" s="56">
        <v>5.2885</v>
      </c>
      <c r="G43" s="56">
        <v>5.2182</v>
      </c>
      <c r="H43" s="56">
        <v>5.2144</v>
      </c>
      <c r="I43" s="42">
        <f t="shared" si="0"/>
        <v>2.939</v>
      </c>
      <c r="J43" s="42">
        <f t="shared" si="1"/>
        <v>1.0192242259271858</v>
      </c>
      <c r="K43" s="42">
        <f t="shared" si="2"/>
        <v>0.0441306566859475</v>
      </c>
      <c r="L43" s="42">
        <f t="shared" si="3"/>
        <v>0.04329828075446494</v>
      </c>
      <c r="M43" s="42">
        <f t="shared" si="4"/>
        <v>0.023468536137539513</v>
      </c>
      <c r="N43" s="42">
        <f t="shared" si="5"/>
        <v>54.20200462605994</v>
      </c>
      <c r="O43" s="42">
        <f t="shared" si="6"/>
        <v>6.6624518118736145</v>
      </c>
      <c r="P43" s="42">
        <f t="shared" si="7"/>
        <v>39.135543562066445</v>
      </c>
    </row>
    <row r="44" spans="1:16" ht="12.75">
      <c r="A44" s="47" t="s">
        <v>41</v>
      </c>
      <c r="B44" s="35">
        <v>42</v>
      </c>
      <c r="C44" s="35">
        <v>43</v>
      </c>
      <c r="D44" s="56">
        <v>5.1106</v>
      </c>
      <c r="E44" s="56">
        <v>8.1251</v>
      </c>
      <c r="F44" s="56">
        <v>5.245</v>
      </c>
      <c r="G44" s="56">
        <v>5.1717</v>
      </c>
      <c r="H44" s="56">
        <v>5.1681</v>
      </c>
      <c r="I44" s="42">
        <f t="shared" si="0"/>
        <v>2.956</v>
      </c>
      <c r="J44" s="42">
        <f t="shared" si="1"/>
        <v>1.0197902571041948</v>
      </c>
      <c r="K44" s="42">
        <f t="shared" si="2"/>
        <v>0.04546684709066316</v>
      </c>
      <c r="L44" s="42">
        <f t="shared" si="3"/>
        <v>0.044584508210316905</v>
      </c>
      <c r="M44" s="42">
        <f t="shared" si="4"/>
        <v>0.02431580693315631</v>
      </c>
      <c r="N44" s="42">
        <f t="shared" si="5"/>
        <v>54.53869047619013</v>
      </c>
      <c r="O44" s="42">
        <f t="shared" si="6"/>
        <v>6.091071428572247</v>
      </c>
      <c r="P44" s="42">
        <f t="shared" si="7"/>
        <v>39.37023809523762</v>
      </c>
    </row>
    <row r="45" spans="1:16" ht="12.75">
      <c r="A45" s="47" t="s">
        <v>41</v>
      </c>
      <c r="B45" s="35">
        <v>43</v>
      </c>
      <c r="C45" s="35">
        <v>44</v>
      </c>
      <c r="D45" s="56">
        <v>5.0386</v>
      </c>
      <c r="E45" s="56">
        <v>7.9983</v>
      </c>
      <c r="F45" s="56">
        <v>5.168</v>
      </c>
      <c r="G45" s="56">
        <v>5.0969</v>
      </c>
      <c r="H45" s="56">
        <v>5.0934</v>
      </c>
      <c r="I45" s="42">
        <f t="shared" si="0"/>
        <v>2.903</v>
      </c>
      <c r="J45" s="42">
        <f t="shared" si="1"/>
        <v>1.0195315191181538</v>
      </c>
      <c r="K45" s="42">
        <f t="shared" si="2"/>
        <v>0.04457457802273524</v>
      </c>
      <c r="L45" s="42">
        <f t="shared" si="3"/>
        <v>0.04372064736290853</v>
      </c>
      <c r="M45" s="42">
        <f t="shared" si="4"/>
        <v>0.024022705003885654</v>
      </c>
      <c r="N45" s="42">
        <f t="shared" si="5"/>
        <v>54.945904173106776</v>
      </c>
      <c r="O45" s="42">
        <f t="shared" si="6"/>
        <v>6.150695517774037</v>
      </c>
      <c r="P45" s="42">
        <f t="shared" si="7"/>
        <v>38.903400309119185</v>
      </c>
    </row>
    <row r="46" spans="1:16" ht="12.75">
      <c r="A46" s="47" t="s">
        <v>41</v>
      </c>
      <c r="B46" s="35">
        <v>44</v>
      </c>
      <c r="C46" s="35">
        <v>45</v>
      </c>
      <c r="D46" s="56">
        <v>4.853</v>
      </c>
      <c r="E46" s="56">
        <v>7.8725</v>
      </c>
      <c r="F46" s="56">
        <v>4.9905</v>
      </c>
      <c r="G46" s="56">
        <v>4.9152</v>
      </c>
      <c r="H46" s="56">
        <v>4.9116</v>
      </c>
      <c r="I46" s="42">
        <f t="shared" si="0"/>
        <v>2.96</v>
      </c>
      <c r="J46" s="42">
        <f t="shared" si="1"/>
        <v>1.0201013513513513</v>
      </c>
      <c r="K46" s="42">
        <f t="shared" si="2"/>
        <v>0.04645270270270276</v>
      </c>
      <c r="L46" s="42">
        <f t="shared" si="3"/>
        <v>0.04553734061930789</v>
      </c>
      <c r="M46" s="42">
        <f t="shared" si="4"/>
        <v>0.02493790362642834</v>
      </c>
      <c r="N46" s="42">
        <f t="shared" si="5"/>
        <v>54.76363636363656</v>
      </c>
      <c r="O46" s="42">
        <f t="shared" si="6"/>
        <v>5.953745454544791</v>
      </c>
      <c r="P46" s="42">
        <f t="shared" si="7"/>
        <v>39.28261818181865</v>
      </c>
    </row>
    <row r="47" spans="1:16" ht="12.75">
      <c r="A47" s="47" t="s">
        <v>41</v>
      </c>
      <c r="B47" s="35">
        <v>46</v>
      </c>
      <c r="C47" s="35">
        <v>47</v>
      </c>
      <c r="D47" s="57">
        <v>5.2051</v>
      </c>
      <c r="E47" s="57">
        <v>8.2765</v>
      </c>
      <c r="F47" s="56">
        <v>5.3767</v>
      </c>
      <c r="G47" s="56">
        <v>5.2815</v>
      </c>
      <c r="H47" s="56">
        <v>5.2767</v>
      </c>
      <c r="I47" s="42">
        <f t="shared" si="0"/>
        <v>2.997</v>
      </c>
      <c r="J47" s="58">
        <f aca="true" t="shared" si="8" ref="J47:J100">(E47-D47)/I47</f>
        <v>1.024824824824825</v>
      </c>
      <c r="K47" s="58">
        <f aca="true" t="shared" si="9" ref="K47:K100">(F47-D47)/I47</f>
        <v>0.05725725725725718</v>
      </c>
      <c r="L47" s="58">
        <f aca="true" t="shared" si="10" ref="L47:L100">K47/J47</f>
        <v>0.05587028716546191</v>
      </c>
      <c r="M47" s="58">
        <f aca="true" t="shared" si="11" ref="M47:M100">(F47-G47)/(E47-D47)</f>
        <v>0.03099563716871761</v>
      </c>
      <c r="N47" s="58">
        <f aca="true" t="shared" si="12" ref="N47:N100">(F47-G47)/(F47-D47)*100</f>
        <v>55.477855477855144</v>
      </c>
      <c r="O47" s="58">
        <f aca="true" t="shared" si="13" ref="O47:O100">(G47-H47)/(F47-D47)*227.4</f>
        <v>6.360839160839647</v>
      </c>
      <c r="P47" s="58">
        <f aca="true" t="shared" si="14" ref="P47:P100">100-(O47+N47)</f>
        <v>38.16130536130521</v>
      </c>
    </row>
    <row r="48" spans="1:16" ht="12.75">
      <c r="A48" s="47" t="s">
        <v>41</v>
      </c>
      <c r="B48" s="35">
        <v>48</v>
      </c>
      <c r="C48" s="35">
        <v>49</v>
      </c>
      <c r="D48" s="57">
        <v>4.8527</v>
      </c>
      <c r="E48" s="57">
        <v>7.9009</v>
      </c>
      <c r="F48" s="56">
        <v>5.0196</v>
      </c>
      <c r="G48" s="56">
        <v>4.9275</v>
      </c>
      <c r="H48" s="56">
        <v>4.9226</v>
      </c>
      <c r="I48" s="42">
        <f t="shared" si="0"/>
        <v>2.976</v>
      </c>
      <c r="J48" s="58">
        <f t="shared" si="8"/>
        <v>1.0242607526881722</v>
      </c>
      <c r="K48" s="58">
        <f t="shared" si="9"/>
        <v>0.05608198924731184</v>
      </c>
      <c r="L48" s="59">
        <f t="shared" si="10"/>
        <v>0.05475362509021719</v>
      </c>
      <c r="M48" s="59">
        <f t="shared" si="11"/>
        <v>0.030214552850862605</v>
      </c>
      <c r="N48" s="59">
        <f t="shared" si="12"/>
        <v>55.182744158178174</v>
      </c>
      <c r="O48" s="59">
        <f t="shared" si="13"/>
        <v>6.676213301378241</v>
      </c>
      <c r="P48" s="58">
        <f t="shared" si="14"/>
        <v>38.141042540443586</v>
      </c>
    </row>
    <row r="49" spans="1:16" ht="12.75">
      <c r="A49" s="47" t="s">
        <v>41</v>
      </c>
      <c r="B49" s="35">
        <v>50</v>
      </c>
      <c r="C49" s="35">
        <v>51</v>
      </c>
      <c r="D49" s="57">
        <v>4.6798</v>
      </c>
      <c r="E49" s="57">
        <v>7.6408</v>
      </c>
      <c r="F49" s="56">
        <v>4.8427</v>
      </c>
      <c r="G49" s="56">
        <v>4.7535</v>
      </c>
      <c r="H49" s="56">
        <v>4.7492</v>
      </c>
      <c r="I49" s="42">
        <f t="shared" si="0"/>
        <v>2.89</v>
      </c>
      <c r="J49" s="58">
        <f t="shared" si="8"/>
        <v>1.0245674740484427</v>
      </c>
      <c r="K49" s="58">
        <f t="shared" si="9"/>
        <v>0.056366782006920274</v>
      </c>
      <c r="L49" s="58">
        <f t="shared" si="10"/>
        <v>0.05501519756838893</v>
      </c>
      <c r="M49" s="58">
        <f t="shared" si="11"/>
        <v>0.030124957784532242</v>
      </c>
      <c r="N49" s="58">
        <f t="shared" si="12"/>
        <v>54.75751995089022</v>
      </c>
      <c r="O49" s="58">
        <f t="shared" si="13"/>
        <v>6.002578268876275</v>
      </c>
      <c r="P49" s="59">
        <f t="shared" si="14"/>
        <v>39.2399017802335</v>
      </c>
    </row>
    <row r="50" spans="1:16" ht="12.75">
      <c r="A50" s="47" t="s">
        <v>41</v>
      </c>
      <c r="B50" s="35">
        <v>52</v>
      </c>
      <c r="C50" s="35">
        <v>53</v>
      </c>
      <c r="D50" s="57">
        <v>5.1389</v>
      </c>
      <c r="E50" s="57">
        <v>8.1716</v>
      </c>
      <c r="F50" s="56">
        <v>5.3002</v>
      </c>
      <c r="G50" s="56">
        <v>5.2149</v>
      </c>
      <c r="H50" s="56">
        <v>5.2103</v>
      </c>
      <c r="I50" s="42">
        <f t="shared" si="0"/>
        <v>2.961</v>
      </c>
      <c r="J50" s="58">
        <f t="shared" si="8"/>
        <v>1.0242147922998988</v>
      </c>
      <c r="K50" s="58">
        <f t="shared" si="9"/>
        <v>0.05447483958122279</v>
      </c>
      <c r="L50" s="58">
        <f t="shared" si="10"/>
        <v>0.05318692913905123</v>
      </c>
      <c r="M50" s="58">
        <f t="shared" si="11"/>
        <v>0.028126751739374203</v>
      </c>
      <c r="N50" s="58">
        <f t="shared" si="12"/>
        <v>52.88282703037805</v>
      </c>
      <c r="O50" s="58">
        <f t="shared" si="13"/>
        <v>6.485058896466097</v>
      </c>
      <c r="P50" s="58">
        <f t="shared" si="14"/>
        <v>40.63211407315585</v>
      </c>
    </row>
    <row r="51" spans="1:16" ht="12.75">
      <c r="A51" s="47" t="s">
        <v>41</v>
      </c>
      <c r="B51" s="35">
        <v>54</v>
      </c>
      <c r="C51" s="35">
        <v>55</v>
      </c>
      <c r="D51" s="57">
        <v>4.9444</v>
      </c>
      <c r="E51" s="57">
        <v>7.9169</v>
      </c>
      <c r="F51" s="56">
        <v>5.1081</v>
      </c>
      <c r="G51" s="56">
        <v>5.0227</v>
      </c>
      <c r="H51" s="56">
        <v>5.0181</v>
      </c>
      <c r="I51" s="42">
        <f t="shared" si="0"/>
        <v>2.9</v>
      </c>
      <c r="J51" s="58">
        <f t="shared" si="8"/>
        <v>1.0250000000000001</v>
      </c>
      <c r="K51" s="58">
        <f t="shared" si="9"/>
        <v>0.0564482758620691</v>
      </c>
      <c r="L51" s="58">
        <f t="shared" si="10"/>
        <v>0.05507148864592107</v>
      </c>
      <c r="M51" s="58">
        <f t="shared" si="11"/>
        <v>0.028730025231286767</v>
      </c>
      <c r="N51" s="58">
        <f t="shared" si="12"/>
        <v>52.16860109957221</v>
      </c>
      <c r="O51" s="58">
        <f t="shared" si="13"/>
        <v>6.389981673794656</v>
      </c>
      <c r="P51" s="58">
        <f t="shared" si="14"/>
        <v>41.441417226633135</v>
      </c>
    </row>
    <row r="52" spans="1:16" ht="12.75">
      <c r="A52" s="47" t="s">
        <v>41</v>
      </c>
      <c r="B52" s="35">
        <v>56</v>
      </c>
      <c r="C52" s="35">
        <v>57</v>
      </c>
      <c r="D52" s="57">
        <v>5.385</v>
      </c>
      <c r="E52" s="57">
        <v>8.2815</v>
      </c>
      <c r="F52" s="56">
        <v>5.5437</v>
      </c>
      <c r="G52" s="56">
        <v>5.4581</v>
      </c>
      <c r="H52" s="56">
        <v>5.4542</v>
      </c>
      <c r="I52" s="42">
        <f t="shared" si="0"/>
        <v>2.827</v>
      </c>
      <c r="J52" s="58">
        <f t="shared" si="8"/>
        <v>1.024584365051291</v>
      </c>
      <c r="K52" s="58">
        <f t="shared" si="9"/>
        <v>0.05613724796604192</v>
      </c>
      <c r="L52" s="58">
        <f t="shared" si="10"/>
        <v>0.054790264111859326</v>
      </c>
      <c r="M52" s="58">
        <f t="shared" si="11"/>
        <v>0.02955290868289327</v>
      </c>
      <c r="N52" s="58">
        <f t="shared" si="12"/>
        <v>53.938248267170806</v>
      </c>
      <c r="O52" s="58">
        <f t="shared" si="13"/>
        <v>5.588279773156585</v>
      </c>
      <c r="P52" s="58">
        <f t="shared" si="14"/>
        <v>40.47347195967261</v>
      </c>
    </row>
    <row r="53" spans="1:16" ht="12.75">
      <c r="A53" s="47" t="s">
        <v>41</v>
      </c>
      <c r="B53" s="35">
        <v>58</v>
      </c>
      <c r="C53" s="35">
        <v>59</v>
      </c>
      <c r="D53" s="57">
        <v>4.9495</v>
      </c>
      <c r="E53" s="57">
        <v>7.9046</v>
      </c>
      <c r="F53" s="56">
        <v>5.1158</v>
      </c>
      <c r="G53" s="56">
        <v>5.0294</v>
      </c>
      <c r="H53" s="56">
        <v>5.0253</v>
      </c>
      <c r="I53" s="42">
        <f t="shared" si="0"/>
        <v>2.881</v>
      </c>
      <c r="J53" s="58">
        <f t="shared" si="8"/>
        <v>1.0257202360291569</v>
      </c>
      <c r="K53" s="58">
        <f t="shared" si="9"/>
        <v>0.05772301284276313</v>
      </c>
      <c r="L53" s="58">
        <f t="shared" si="10"/>
        <v>0.05627559135054669</v>
      </c>
      <c r="M53" s="58">
        <f t="shared" si="11"/>
        <v>0.029237589252478845</v>
      </c>
      <c r="N53" s="58">
        <f t="shared" si="12"/>
        <v>51.95429945880936</v>
      </c>
      <c r="O53" s="58">
        <f t="shared" si="13"/>
        <v>5.606374022850545</v>
      </c>
      <c r="P53" s="58">
        <f t="shared" si="14"/>
        <v>42.439326518340096</v>
      </c>
    </row>
    <row r="54" spans="1:16" ht="12.75">
      <c r="A54" s="47" t="s">
        <v>41</v>
      </c>
      <c r="B54" s="35">
        <v>60</v>
      </c>
      <c r="C54" s="35">
        <v>61</v>
      </c>
      <c r="D54" s="57">
        <v>5.079</v>
      </c>
      <c r="E54" s="57">
        <v>8.0071</v>
      </c>
      <c r="F54" s="56">
        <v>5.249</v>
      </c>
      <c r="G54" s="56">
        <v>5.1624</v>
      </c>
      <c r="H54" s="56">
        <v>5.158</v>
      </c>
      <c r="I54" s="42">
        <f t="shared" si="0"/>
        <v>2.852</v>
      </c>
      <c r="J54" s="58">
        <f t="shared" si="8"/>
        <v>1.0266830294530154</v>
      </c>
      <c r="K54" s="58">
        <f t="shared" si="9"/>
        <v>0.05960729312762971</v>
      </c>
      <c r="L54" s="58">
        <f t="shared" si="10"/>
        <v>0.05805812643010824</v>
      </c>
      <c r="M54" s="58">
        <f t="shared" si="11"/>
        <v>0.02957549264027861</v>
      </c>
      <c r="N54" s="58">
        <f t="shared" si="12"/>
        <v>50.94117647058813</v>
      </c>
      <c r="O54" s="58">
        <f t="shared" si="13"/>
        <v>5.885647058822883</v>
      </c>
      <c r="P54" s="58">
        <f t="shared" si="14"/>
        <v>43.173176470588984</v>
      </c>
    </row>
    <row r="55" spans="1:16" ht="12.75">
      <c r="A55" s="47" t="s">
        <v>41</v>
      </c>
      <c r="B55" s="35">
        <v>62</v>
      </c>
      <c r="C55" s="35">
        <v>63</v>
      </c>
      <c r="D55" s="57">
        <v>4.8189</v>
      </c>
      <c r="E55" s="57">
        <v>7.8538</v>
      </c>
      <c r="F55" s="56">
        <v>5.0078</v>
      </c>
      <c r="G55" s="56">
        <v>4.9146</v>
      </c>
      <c r="H55" s="56">
        <v>4.91</v>
      </c>
      <c r="I55" s="42">
        <f t="shared" si="0"/>
        <v>2.949</v>
      </c>
      <c r="J55" s="58">
        <f t="shared" si="8"/>
        <v>1.0291285181417429</v>
      </c>
      <c r="K55" s="58">
        <f t="shared" si="9"/>
        <v>0.06405561207188858</v>
      </c>
      <c r="L55" s="58">
        <f t="shared" si="10"/>
        <v>0.062242578009159916</v>
      </c>
      <c r="M55" s="58">
        <f t="shared" si="11"/>
        <v>0.030709413819236062</v>
      </c>
      <c r="N55" s="58">
        <f t="shared" si="12"/>
        <v>49.33827421916347</v>
      </c>
      <c r="O55" s="58">
        <f t="shared" si="13"/>
        <v>5.537533086288985</v>
      </c>
      <c r="P55" s="58">
        <f t="shared" si="14"/>
        <v>45.124192694547546</v>
      </c>
    </row>
    <row r="56" spans="1:16" ht="12.75">
      <c r="A56" s="47" t="s">
        <v>41</v>
      </c>
      <c r="B56" s="35">
        <v>64</v>
      </c>
      <c r="C56" s="35">
        <v>65</v>
      </c>
      <c r="D56" s="57">
        <v>4.6429</v>
      </c>
      <c r="E56" s="57">
        <v>7.6384</v>
      </c>
      <c r="F56" s="56">
        <v>4.8275</v>
      </c>
      <c r="G56" s="56">
        <v>4.739</v>
      </c>
      <c r="H56" s="56">
        <v>4.7343</v>
      </c>
      <c r="I56" s="42">
        <f t="shared" si="0"/>
        <v>2.911</v>
      </c>
      <c r="J56" s="58">
        <f t="shared" si="8"/>
        <v>1.0290278254895224</v>
      </c>
      <c r="K56" s="58">
        <f t="shared" si="9"/>
        <v>0.06341463414634134</v>
      </c>
      <c r="L56" s="58">
        <f t="shared" si="10"/>
        <v>0.061625771991320195</v>
      </c>
      <c r="M56" s="58">
        <f t="shared" si="11"/>
        <v>0.029544316474712003</v>
      </c>
      <c r="N56" s="58">
        <f t="shared" si="12"/>
        <v>47.9414951245937</v>
      </c>
      <c r="O56" s="58">
        <f t="shared" si="13"/>
        <v>5.789707475622615</v>
      </c>
      <c r="P56" s="58">
        <f t="shared" si="14"/>
        <v>46.268797399783686</v>
      </c>
    </row>
    <row r="57" spans="1:16" ht="12.75">
      <c r="A57" s="47" t="s">
        <v>41</v>
      </c>
      <c r="B57" s="35">
        <v>66</v>
      </c>
      <c r="C57" s="35">
        <v>67</v>
      </c>
      <c r="D57" s="57">
        <v>4.9966</v>
      </c>
      <c r="E57" s="57">
        <v>7.9651</v>
      </c>
      <c r="F57" s="56">
        <v>5.1826</v>
      </c>
      <c r="G57" s="56">
        <v>5.0943</v>
      </c>
      <c r="H57" s="56">
        <v>5.0895</v>
      </c>
      <c r="I57" s="42">
        <f t="shared" si="0"/>
        <v>2.883</v>
      </c>
      <c r="J57" s="58">
        <f t="shared" si="8"/>
        <v>1.029656607700312</v>
      </c>
      <c r="K57" s="58">
        <f t="shared" si="9"/>
        <v>0.06451612903225805</v>
      </c>
      <c r="L57" s="58">
        <f t="shared" si="10"/>
        <v>0.06265790803436079</v>
      </c>
      <c r="M57" s="58">
        <f t="shared" si="11"/>
        <v>0.029745662792656318</v>
      </c>
      <c r="N57" s="58">
        <f t="shared" si="12"/>
        <v>47.473118279570045</v>
      </c>
      <c r="O57" s="58">
        <f t="shared" si="13"/>
        <v>5.868387096773549</v>
      </c>
      <c r="P57" s="58">
        <f t="shared" si="14"/>
        <v>46.65849462365641</v>
      </c>
    </row>
    <row r="58" spans="1:16" ht="12.75">
      <c r="A58" s="47" t="s">
        <v>41</v>
      </c>
      <c r="B58" s="35">
        <v>68</v>
      </c>
      <c r="C58" s="35">
        <v>69</v>
      </c>
      <c r="D58" s="57">
        <v>4.9684</v>
      </c>
      <c r="E58" s="57">
        <v>7.9441</v>
      </c>
      <c r="F58" s="56">
        <v>5.1591</v>
      </c>
      <c r="G58" s="56">
        <v>5.0661</v>
      </c>
      <c r="H58" s="56">
        <v>5.0612</v>
      </c>
      <c r="I58" s="42">
        <f t="shared" si="0"/>
        <v>2.889</v>
      </c>
      <c r="J58" s="58">
        <f t="shared" si="8"/>
        <v>1.0300103842159918</v>
      </c>
      <c r="K58" s="58">
        <f t="shared" si="9"/>
        <v>0.06600899965385935</v>
      </c>
      <c r="L58" s="58">
        <f t="shared" si="10"/>
        <v>0.06408576133346765</v>
      </c>
      <c r="M58" s="58">
        <f t="shared" si="11"/>
        <v>0.03125315051920556</v>
      </c>
      <c r="N58" s="58">
        <f t="shared" si="12"/>
        <v>48.76769795490306</v>
      </c>
      <c r="O58" s="58">
        <f t="shared" si="13"/>
        <v>5.842999475615254</v>
      </c>
      <c r="P58" s="58">
        <f t="shared" si="14"/>
        <v>45.389302569481686</v>
      </c>
    </row>
    <row r="59" spans="1:16" ht="12.75">
      <c r="A59" s="47" t="s">
        <v>41</v>
      </c>
      <c r="B59" s="35">
        <v>70</v>
      </c>
      <c r="C59" s="35">
        <v>71</v>
      </c>
      <c r="D59" s="57">
        <v>5.0164</v>
      </c>
      <c r="E59" s="57">
        <v>8.0806</v>
      </c>
      <c r="F59" s="56">
        <v>5.2091</v>
      </c>
      <c r="G59" s="56">
        <v>5.1158</v>
      </c>
      <c r="H59" s="56">
        <v>5.1108</v>
      </c>
      <c r="I59" s="42">
        <f t="shared" si="0"/>
        <v>2.976</v>
      </c>
      <c r="J59" s="58">
        <f t="shared" si="8"/>
        <v>1.0296370967741937</v>
      </c>
      <c r="K59" s="58">
        <f t="shared" si="9"/>
        <v>0.06475134408602161</v>
      </c>
      <c r="L59" s="58">
        <f t="shared" si="10"/>
        <v>0.06288753997780833</v>
      </c>
      <c r="M59" s="58">
        <f t="shared" si="11"/>
        <v>0.030448404151165114</v>
      </c>
      <c r="N59" s="58">
        <f t="shared" si="12"/>
        <v>48.4172288531396</v>
      </c>
      <c r="O59" s="58">
        <f t="shared" si="13"/>
        <v>5.900363258951603</v>
      </c>
      <c r="P59" s="58">
        <f t="shared" si="14"/>
        <v>45.6824078879088</v>
      </c>
    </row>
    <row r="60" spans="1:16" ht="12.75">
      <c r="A60" s="47" t="s">
        <v>41</v>
      </c>
      <c r="B60" s="35">
        <v>72</v>
      </c>
      <c r="C60" s="35">
        <v>73</v>
      </c>
      <c r="D60" s="57">
        <v>5.1001</v>
      </c>
      <c r="E60" s="57">
        <v>8.143</v>
      </c>
      <c r="F60" s="56">
        <v>5.2895</v>
      </c>
      <c r="G60" s="56">
        <v>5.1982</v>
      </c>
      <c r="H60" s="56">
        <v>5.1934</v>
      </c>
      <c r="I60" s="42">
        <f t="shared" si="0"/>
        <v>2.956</v>
      </c>
      <c r="J60" s="58">
        <f t="shared" si="8"/>
        <v>1.0293978349120434</v>
      </c>
      <c r="K60" s="58">
        <f t="shared" si="9"/>
        <v>0.06407307171853857</v>
      </c>
      <c r="L60" s="58">
        <f t="shared" si="10"/>
        <v>0.062243254789838644</v>
      </c>
      <c r="M60" s="58">
        <f t="shared" si="11"/>
        <v>0.030004272240297208</v>
      </c>
      <c r="N60" s="58">
        <f t="shared" si="12"/>
        <v>48.20485744456197</v>
      </c>
      <c r="O60" s="58">
        <f t="shared" si="13"/>
        <v>5.763041182682586</v>
      </c>
      <c r="P60" s="58">
        <f t="shared" si="14"/>
        <v>46.03210137275544</v>
      </c>
    </row>
    <row r="61" spans="1:16" ht="12.75">
      <c r="A61" s="47" t="s">
        <v>41</v>
      </c>
      <c r="B61" s="35">
        <v>74</v>
      </c>
      <c r="C61" s="35">
        <v>75</v>
      </c>
      <c r="D61" s="57">
        <v>4.8084</v>
      </c>
      <c r="E61" s="57">
        <v>7.8514</v>
      </c>
      <c r="F61" s="56">
        <v>5.0025</v>
      </c>
      <c r="G61" s="56">
        <v>4.9092</v>
      </c>
      <c r="H61" s="56">
        <v>4.9044</v>
      </c>
      <c r="I61" s="42">
        <f t="shared" si="0"/>
        <v>2.954</v>
      </c>
      <c r="J61" s="58">
        <f t="shared" si="8"/>
        <v>1.0301286391333784</v>
      </c>
      <c r="K61" s="58">
        <f t="shared" si="9"/>
        <v>0.06570751523358179</v>
      </c>
      <c r="L61" s="58">
        <f t="shared" si="10"/>
        <v>0.06378573775879087</v>
      </c>
      <c r="M61" s="58">
        <f t="shared" si="11"/>
        <v>0.03066053236937238</v>
      </c>
      <c r="N61" s="58">
        <f t="shared" si="12"/>
        <v>48.06800618238015</v>
      </c>
      <c r="O61" s="58">
        <f t="shared" si="13"/>
        <v>5.62349304482266</v>
      </c>
      <c r="P61" s="58">
        <f t="shared" si="14"/>
        <v>46.30850077279719</v>
      </c>
    </row>
    <row r="62" spans="1:16" ht="12.75">
      <c r="A62" s="47" t="s">
        <v>41</v>
      </c>
      <c r="B62" s="35">
        <v>76</v>
      </c>
      <c r="C62" s="35">
        <v>77</v>
      </c>
      <c r="D62" s="57">
        <v>5.1589</v>
      </c>
      <c r="E62" s="57">
        <v>8.2109</v>
      </c>
      <c r="F62" s="56">
        <v>5.363</v>
      </c>
      <c r="G62" s="56">
        <v>5.2695</v>
      </c>
      <c r="H62" s="56">
        <v>5.2646</v>
      </c>
      <c r="I62" s="42">
        <f t="shared" si="0"/>
        <v>2.957</v>
      </c>
      <c r="J62" s="58">
        <f t="shared" si="8"/>
        <v>1.0321271559012515</v>
      </c>
      <c r="K62" s="58">
        <f t="shared" si="9"/>
        <v>0.06902265809942523</v>
      </c>
      <c r="L62" s="58">
        <f t="shared" si="10"/>
        <v>0.06687418086500667</v>
      </c>
      <c r="M62" s="58">
        <f t="shared" si="11"/>
        <v>0.030635648754914997</v>
      </c>
      <c r="N62" s="58">
        <f t="shared" si="12"/>
        <v>45.8108770210683</v>
      </c>
      <c r="O62" s="58">
        <f t="shared" si="13"/>
        <v>5.45938265556113</v>
      </c>
      <c r="P62" s="58">
        <f t="shared" si="14"/>
        <v>48.72974032337057</v>
      </c>
    </row>
    <row r="63" spans="1:16" ht="12.75">
      <c r="A63" s="47" t="s">
        <v>41</v>
      </c>
      <c r="B63" s="35">
        <v>78</v>
      </c>
      <c r="C63" s="35">
        <v>79</v>
      </c>
      <c r="D63" s="57">
        <v>5.0387</v>
      </c>
      <c r="E63" s="57">
        <v>8.046</v>
      </c>
      <c r="F63" s="56">
        <v>5.2378</v>
      </c>
      <c r="G63" s="56">
        <v>5.1476</v>
      </c>
      <c r="H63" s="56">
        <v>5.1425</v>
      </c>
      <c r="I63" s="42">
        <f t="shared" si="0"/>
        <v>2.914</v>
      </c>
      <c r="J63" s="58">
        <f t="shared" si="8"/>
        <v>1.0320178448867532</v>
      </c>
      <c r="K63" s="58">
        <f t="shared" si="9"/>
        <v>0.06832532601235401</v>
      </c>
      <c r="L63" s="58">
        <f t="shared" si="10"/>
        <v>0.0662055664549595</v>
      </c>
      <c r="M63" s="58">
        <f t="shared" si="11"/>
        <v>0.02999368204036854</v>
      </c>
      <c r="N63" s="58">
        <f t="shared" si="12"/>
        <v>45.303867403315145</v>
      </c>
      <c r="O63" s="58">
        <f t="shared" si="13"/>
        <v>5.82491210446974</v>
      </c>
      <c r="P63" s="58">
        <f t="shared" si="14"/>
        <v>48.871220492215116</v>
      </c>
    </row>
    <row r="64" spans="1:16" ht="12.75">
      <c r="A64" s="47" t="s">
        <v>41</v>
      </c>
      <c r="B64" s="35">
        <v>80</v>
      </c>
      <c r="C64" s="35">
        <v>81</v>
      </c>
      <c r="D64" s="57">
        <v>4.6828</v>
      </c>
      <c r="E64" s="57">
        <v>7.6358</v>
      </c>
      <c r="F64" s="56">
        <v>4.8679</v>
      </c>
      <c r="G64" s="56">
        <v>4.7825</v>
      </c>
      <c r="H64" s="56">
        <v>4.7774</v>
      </c>
      <c r="I64" s="42">
        <f t="shared" si="0"/>
        <v>2.867</v>
      </c>
      <c r="J64" s="58">
        <f t="shared" si="8"/>
        <v>1.0299965120334842</v>
      </c>
      <c r="K64" s="58">
        <f t="shared" si="9"/>
        <v>0.06456226020230184</v>
      </c>
      <c r="L64" s="58">
        <f t="shared" si="10"/>
        <v>0.06268201828648812</v>
      </c>
      <c r="M64" s="58">
        <f t="shared" si="11"/>
        <v>0.02891974263460885</v>
      </c>
      <c r="N64" s="58">
        <f t="shared" si="12"/>
        <v>46.13722312263652</v>
      </c>
      <c r="O64" s="58">
        <f t="shared" si="13"/>
        <v>6.265478119934774</v>
      </c>
      <c r="P64" s="58">
        <f t="shared" si="14"/>
        <v>47.5972987574287</v>
      </c>
    </row>
    <row r="65" spans="1:16" ht="12.75">
      <c r="A65" s="47" t="s">
        <v>41</v>
      </c>
      <c r="B65" s="35">
        <v>82</v>
      </c>
      <c r="C65" s="35">
        <v>83</v>
      </c>
      <c r="D65" s="57">
        <v>4.853</v>
      </c>
      <c r="E65" s="57">
        <v>7.865</v>
      </c>
      <c r="F65" s="56">
        <v>5.049</v>
      </c>
      <c r="G65" s="56">
        <v>4.9633</v>
      </c>
      <c r="H65" s="56">
        <v>4.9584</v>
      </c>
      <c r="I65" s="42">
        <f t="shared" si="0"/>
        <v>2.919</v>
      </c>
      <c r="J65" s="58">
        <f t="shared" si="8"/>
        <v>1.0318602261048306</v>
      </c>
      <c r="K65" s="58">
        <f t="shared" si="9"/>
        <v>0.06714628297362131</v>
      </c>
      <c r="L65" s="58">
        <f t="shared" si="10"/>
        <v>0.06507304116865889</v>
      </c>
      <c r="M65" s="58">
        <f t="shared" si="11"/>
        <v>0.028452855245683962</v>
      </c>
      <c r="N65" s="58">
        <f t="shared" si="12"/>
        <v>43.72448979591829</v>
      </c>
      <c r="O65" s="58">
        <f t="shared" si="13"/>
        <v>5.685000000000129</v>
      </c>
      <c r="P65" s="58">
        <f t="shared" si="14"/>
        <v>50.59051020408158</v>
      </c>
    </row>
    <row r="66" spans="1:16" ht="12.75">
      <c r="A66" s="47" t="s">
        <v>41</v>
      </c>
      <c r="B66" s="35">
        <v>84</v>
      </c>
      <c r="C66" s="35">
        <v>85</v>
      </c>
      <c r="D66" s="56">
        <v>4.8741</v>
      </c>
      <c r="E66" s="56">
        <v>7.8325</v>
      </c>
      <c r="F66" s="56">
        <v>5.0712</v>
      </c>
      <c r="G66" s="56">
        <v>4.9856</v>
      </c>
      <c r="H66" s="56">
        <v>4.9806</v>
      </c>
      <c r="I66" s="42">
        <f aca="true" t="shared" si="15" ref="I66:I100">ROUND((F66-G66)/1.4+(G66-H66)*2.274/2.7+(2.274*H66-1.274*G66-D66)/2.6+(E66-F66),3)</f>
        <v>2.865</v>
      </c>
      <c r="J66" s="58">
        <f t="shared" si="8"/>
        <v>1.0326003490401392</v>
      </c>
      <c r="K66" s="58">
        <f t="shared" si="9"/>
        <v>0.06879581151832455</v>
      </c>
      <c r="L66" s="58">
        <f t="shared" si="10"/>
        <v>0.06662385073012436</v>
      </c>
      <c r="M66" s="58">
        <f t="shared" si="11"/>
        <v>0.02893455922120077</v>
      </c>
      <c r="N66" s="58">
        <f t="shared" si="12"/>
        <v>43.42973110096418</v>
      </c>
      <c r="O66" s="58">
        <f t="shared" si="13"/>
        <v>5.768645357686336</v>
      </c>
      <c r="P66" s="58">
        <f t="shared" si="14"/>
        <v>50.80162354134948</v>
      </c>
    </row>
    <row r="67" spans="1:16" ht="12.75">
      <c r="A67" s="47" t="s">
        <v>41</v>
      </c>
      <c r="B67" s="35">
        <v>86</v>
      </c>
      <c r="C67" s="35">
        <v>87</v>
      </c>
      <c r="D67" s="56">
        <v>4.786</v>
      </c>
      <c r="E67" s="56">
        <v>7.7288</v>
      </c>
      <c r="F67" s="56">
        <v>4.9901</v>
      </c>
      <c r="G67" s="56">
        <v>4.9009</v>
      </c>
      <c r="H67" s="56">
        <v>4.896</v>
      </c>
      <c r="I67" s="42">
        <f t="shared" si="15"/>
        <v>2.846</v>
      </c>
      <c r="J67" s="58">
        <f t="shared" si="8"/>
        <v>1.0340126493323964</v>
      </c>
      <c r="K67" s="58">
        <f t="shared" si="9"/>
        <v>0.07171468728039367</v>
      </c>
      <c r="L67" s="58">
        <f t="shared" si="10"/>
        <v>0.0693557156449641</v>
      </c>
      <c r="M67" s="58">
        <f t="shared" si="11"/>
        <v>0.03031126817996464</v>
      </c>
      <c r="N67" s="58">
        <f t="shared" si="12"/>
        <v>43.70406663400283</v>
      </c>
      <c r="O67" s="58">
        <f t="shared" si="13"/>
        <v>5.45938265556113</v>
      </c>
      <c r="P67" s="58">
        <f t="shared" si="14"/>
        <v>50.83655071043604</v>
      </c>
    </row>
    <row r="68" spans="1:16" ht="12.75">
      <c r="A68" s="47" t="s">
        <v>41</v>
      </c>
      <c r="B68" s="35">
        <v>88</v>
      </c>
      <c r="C68" s="35">
        <v>89</v>
      </c>
      <c r="D68" s="56">
        <v>4.8646</v>
      </c>
      <c r="E68" s="56">
        <v>7.8962</v>
      </c>
      <c r="F68" s="56">
        <v>5.0658</v>
      </c>
      <c r="G68" s="56">
        <v>4.9771</v>
      </c>
      <c r="H68" s="56">
        <v>4.9721</v>
      </c>
      <c r="I68" s="42">
        <f t="shared" si="15"/>
        <v>2.937</v>
      </c>
      <c r="J68" s="58">
        <f t="shared" si="8"/>
        <v>1.0322097378277155</v>
      </c>
      <c r="K68" s="58">
        <f t="shared" si="9"/>
        <v>0.06850527749404156</v>
      </c>
      <c r="L68" s="58">
        <f t="shared" si="10"/>
        <v>0.06636759466948147</v>
      </c>
      <c r="M68" s="58">
        <f t="shared" si="11"/>
        <v>0.029258477371684993</v>
      </c>
      <c r="N68" s="58">
        <f t="shared" si="12"/>
        <v>44.08548707753489</v>
      </c>
      <c r="O68" s="58">
        <f t="shared" si="13"/>
        <v>5.651093439363695</v>
      </c>
      <c r="P68" s="58">
        <f t="shared" si="14"/>
        <v>50.263419483101416</v>
      </c>
    </row>
    <row r="69" spans="1:16" ht="12.75">
      <c r="A69" s="47" t="s">
        <v>41</v>
      </c>
      <c r="B69" s="35">
        <v>90</v>
      </c>
      <c r="C69" s="35">
        <v>91</v>
      </c>
      <c r="D69" s="56">
        <v>5.2157</v>
      </c>
      <c r="E69" s="56">
        <v>8.2468</v>
      </c>
      <c r="F69" s="56">
        <v>5.425</v>
      </c>
      <c r="G69" s="56">
        <v>5.3327</v>
      </c>
      <c r="H69" s="56">
        <v>5.3275</v>
      </c>
      <c r="I69" s="42">
        <f t="shared" si="15"/>
        <v>2.933</v>
      </c>
      <c r="J69" s="58">
        <f t="shared" si="8"/>
        <v>1.0334469826116606</v>
      </c>
      <c r="K69" s="58">
        <f t="shared" si="9"/>
        <v>0.07136038186157512</v>
      </c>
      <c r="L69" s="58">
        <f t="shared" si="10"/>
        <v>0.06905083962917746</v>
      </c>
      <c r="M69" s="58">
        <f t="shared" si="11"/>
        <v>0.03045099138926456</v>
      </c>
      <c r="N69" s="58">
        <f t="shared" si="12"/>
        <v>44.09937888198753</v>
      </c>
      <c r="O69" s="58">
        <f t="shared" si="13"/>
        <v>5.649689440994137</v>
      </c>
      <c r="P69" s="58">
        <f t="shared" si="14"/>
        <v>50.25093167701833</v>
      </c>
    </row>
    <row r="70" spans="1:16" ht="12.75">
      <c r="A70" s="47" t="s">
        <v>41</v>
      </c>
      <c r="B70" s="35">
        <v>92</v>
      </c>
      <c r="C70" s="35">
        <v>93</v>
      </c>
      <c r="D70" s="56">
        <v>4.9861</v>
      </c>
      <c r="E70" s="56">
        <v>7.9505</v>
      </c>
      <c r="F70" s="56">
        <v>5.205</v>
      </c>
      <c r="G70" s="56">
        <v>5.1146</v>
      </c>
      <c r="H70" s="56">
        <v>5.1088</v>
      </c>
      <c r="I70" s="42">
        <f t="shared" si="15"/>
        <v>2.859</v>
      </c>
      <c r="J70" s="58">
        <f t="shared" si="8"/>
        <v>1.0368660370759004</v>
      </c>
      <c r="K70" s="58">
        <f t="shared" si="9"/>
        <v>0.07656523259881065</v>
      </c>
      <c r="L70" s="58">
        <f t="shared" si="10"/>
        <v>0.07384293617595457</v>
      </c>
      <c r="M70" s="58">
        <f t="shared" si="11"/>
        <v>0.030495209823235673</v>
      </c>
      <c r="N70" s="58">
        <f t="shared" si="12"/>
        <v>41.297396071265396</v>
      </c>
      <c r="O70" s="58">
        <f t="shared" si="13"/>
        <v>6.025216994061945</v>
      </c>
      <c r="P70" s="58">
        <f t="shared" si="14"/>
        <v>52.67738693467266</v>
      </c>
    </row>
    <row r="71" spans="1:16" ht="12.75">
      <c r="A71" s="47" t="s">
        <v>41</v>
      </c>
      <c r="B71" s="35">
        <v>94</v>
      </c>
      <c r="C71" s="35">
        <v>95</v>
      </c>
      <c r="D71" s="56">
        <v>4.9096</v>
      </c>
      <c r="E71" s="56">
        <v>7.9547</v>
      </c>
      <c r="F71" s="56">
        <v>5.1431</v>
      </c>
      <c r="G71" s="56">
        <v>5.0508</v>
      </c>
      <c r="H71" s="56">
        <v>5.0444</v>
      </c>
      <c r="I71" s="42">
        <f t="shared" si="15"/>
        <v>2.932</v>
      </c>
      <c r="J71" s="58">
        <f t="shared" si="8"/>
        <v>1.0385743519781718</v>
      </c>
      <c r="K71" s="58">
        <f t="shared" si="9"/>
        <v>0.07963847203274195</v>
      </c>
      <c r="L71" s="58">
        <f t="shared" si="10"/>
        <v>0.0766805687826342</v>
      </c>
      <c r="M71" s="58">
        <f t="shared" si="11"/>
        <v>0.03031099142885286</v>
      </c>
      <c r="N71" s="58">
        <f t="shared" si="12"/>
        <v>39.52890792291224</v>
      </c>
      <c r="O71" s="58">
        <f t="shared" si="13"/>
        <v>6.232805139185626</v>
      </c>
      <c r="P71" s="58">
        <f t="shared" si="14"/>
        <v>54.23828693790213</v>
      </c>
    </row>
    <row r="72" spans="1:16" ht="12.75">
      <c r="A72" s="47" t="s">
        <v>41</v>
      </c>
      <c r="B72" s="35">
        <v>96</v>
      </c>
      <c r="C72" s="35">
        <v>97</v>
      </c>
      <c r="D72" s="56">
        <v>4.9438</v>
      </c>
      <c r="E72" s="56">
        <v>7.9804</v>
      </c>
      <c r="F72" s="56">
        <v>5.177</v>
      </c>
      <c r="G72" s="56">
        <v>5.0846</v>
      </c>
      <c r="H72" s="56">
        <v>5.0784</v>
      </c>
      <c r="I72" s="42">
        <f t="shared" si="15"/>
        <v>2.923</v>
      </c>
      <c r="J72" s="58">
        <f t="shared" si="8"/>
        <v>1.0388641806363326</v>
      </c>
      <c r="K72" s="58">
        <f t="shared" si="9"/>
        <v>0.07978104686965419</v>
      </c>
      <c r="L72" s="58">
        <f t="shared" si="10"/>
        <v>0.07679641704537943</v>
      </c>
      <c r="M72" s="58">
        <f t="shared" si="11"/>
        <v>0.030428769017980504</v>
      </c>
      <c r="N72" s="58">
        <f t="shared" si="12"/>
        <v>39.622641509433926</v>
      </c>
      <c r="O72" s="58">
        <f t="shared" si="13"/>
        <v>6.045797598627575</v>
      </c>
      <c r="P72" s="58">
        <f t="shared" si="14"/>
        <v>54.3315608919385</v>
      </c>
    </row>
    <row r="73" spans="1:16" ht="12.75">
      <c r="A73" s="47" t="s">
        <v>41</v>
      </c>
      <c r="B73" s="35">
        <v>98</v>
      </c>
      <c r="C73" s="35">
        <v>99</v>
      </c>
      <c r="D73" s="56">
        <v>4.9366</v>
      </c>
      <c r="E73" s="56">
        <v>7.9912</v>
      </c>
      <c r="F73" s="56">
        <v>5.1616</v>
      </c>
      <c r="G73" s="56">
        <v>5.0648</v>
      </c>
      <c r="H73" s="56">
        <v>5.0592</v>
      </c>
      <c r="I73" s="42">
        <f t="shared" si="15"/>
        <v>2.948</v>
      </c>
      <c r="J73" s="58">
        <f t="shared" si="8"/>
        <v>1.0361601085481682</v>
      </c>
      <c r="K73" s="58">
        <f t="shared" si="9"/>
        <v>0.07632293080054262</v>
      </c>
      <c r="L73" s="58">
        <f t="shared" si="10"/>
        <v>0.07365939893930454</v>
      </c>
      <c r="M73" s="58">
        <f t="shared" si="11"/>
        <v>0.03168991029922085</v>
      </c>
      <c r="N73" s="58">
        <f t="shared" si="12"/>
        <v>43.02222222222229</v>
      </c>
      <c r="O73" s="58">
        <f t="shared" si="13"/>
        <v>5.659733333333616</v>
      </c>
      <c r="P73" s="58">
        <f t="shared" si="14"/>
        <v>51.3180444444441</v>
      </c>
    </row>
    <row r="74" spans="1:16" ht="12.75">
      <c r="A74" s="47" t="s">
        <v>41</v>
      </c>
      <c r="B74" s="35">
        <v>100</v>
      </c>
      <c r="C74" s="35">
        <v>101</v>
      </c>
      <c r="D74" s="56">
        <v>4.9902</v>
      </c>
      <c r="E74" s="56">
        <v>7.932</v>
      </c>
      <c r="F74" s="56">
        <v>5.2148</v>
      </c>
      <c r="G74" s="56">
        <v>5.1228</v>
      </c>
      <c r="H74" s="56">
        <v>5.1169</v>
      </c>
      <c r="I74" s="42">
        <f t="shared" si="15"/>
        <v>2.834</v>
      </c>
      <c r="J74" s="58">
        <f t="shared" si="8"/>
        <v>1.0380381086803108</v>
      </c>
      <c r="K74" s="58">
        <f t="shared" si="9"/>
        <v>0.07925194071983083</v>
      </c>
      <c r="L74" s="58">
        <f t="shared" si="10"/>
        <v>0.07634781426337633</v>
      </c>
      <c r="M74" s="58">
        <f t="shared" si="11"/>
        <v>0.031273370045550516</v>
      </c>
      <c r="N74" s="58">
        <f t="shared" si="12"/>
        <v>40.96170970614438</v>
      </c>
      <c r="O74" s="58">
        <f t="shared" si="13"/>
        <v>5.973552983080585</v>
      </c>
      <c r="P74" s="58">
        <f t="shared" si="14"/>
        <v>53.06473731077503</v>
      </c>
    </row>
    <row r="75" spans="1:16" ht="12.75">
      <c r="A75" s="47" t="s">
        <v>41</v>
      </c>
      <c r="B75" s="35">
        <v>102</v>
      </c>
      <c r="C75" s="35">
        <v>103</v>
      </c>
      <c r="D75" s="56">
        <v>4.6881</v>
      </c>
      <c r="E75" s="56">
        <v>7.7483</v>
      </c>
      <c r="F75" s="56">
        <v>4.9322</v>
      </c>
      <c r="G75" s="56">
        <v>4.8359</v>
      </c>
      <c r="H75" s="56">
        <v>4.8297</v>
      </c>
      <c r="I75" s="42">
        <f t="shared" si="15"/>
        <v>2.942</v>
      </c>
      <c r="J75" s="58">
        <f t="shared" si="8"/>
        <v>1.0401767505098571</v>
      </c>
      <c r="K75" s="58">
        <f t="shared" si="9"/>
        <v>0.08297076818490806</v>
      </c>
      <c r="L75" s="58">
        <f t="shared" si="10"/>
        <v>0.07976602836415905</v>
      </c>
      <c r="M75" s="58">
        <f t="shared" si="11"/>
        <v>0.031468531468531555</v>
      </c>
      <c r="N75" s="58">
        <f t="shared" si="12"/>
        <v>39.451044653830586</v>
      </c>
      <c r="O75" s="58">
        <f t="shared" si="13"/>
        <v>5.7758295780415745</v>
      </c>
      <c r="P75" s="58">
        <f t="shared" si="14"/>
        <v>54.77312576812784</v>
      </c>
    </row>
    <row r="76" spans="1:16" ht="12.75">
      <c r="A76" s="47" t="s">
        <v>41</v>
      </c>
      <c r="B76" s="35">
        <v>104</v>
      </c>
      <c r="C76" s="35">
        <v>105</v>
      </c>
      <c r="D76" s="56">
        <v>5.0863</v>
      </c>
      <c r="E76" s="56">
        <v>8.0602</v>
      </c>
      <c r="F76" s="56">
        <v>5.3239</v>
      </c>
      <c r="G76" s="56">
        <v>5.2292</v>
      </c>
      <c r="H76" s="56">
        <v>5.2231</v>
      </c>
      <c r="I76" s="42">
        <f t="shared" si="15"/>
        <v>2.859</v>
      </c>
      <c r="J76" s="58">
        <f t="shared" si="8"/>
        <v>1.0401888772298007</v>
      </c>
      <c r="K76" s="58">
        <f t="shared" si="9"/>
        <v>0.08310598111227718</v>
      </c>
      <c r="L76" s="58">
        <f t="shared" si="10"/>
        <v>0.0798950872591548</v>
      </c>
      <c r="M76" s="58">
        <f t="shared" si="11"/>
        <v>0.03184370691684335</v>
      </c>
      <c r="N76" s="58">
        <f t="shared" si="12"/>
        <v>39.85690235690247</v>
      </c>
      <c r="O76" s="58">
        <f t="shared" si="13"/>
        <v>5.838131313131296</v>
      </c>
      <c r="P76" s="58">
        <f t="shared" si="14"/>
        <v>54.304966329966234</v>
      </c>
    </row>
    <row r="77" spans="1:16" ht="12.75">
      <c r="A77" s="47" t="s">
        <v>41</v>
      </c>
      <c r="B77" s="35">
        <v>106</v>
      </c>
      <c r="C77" s="35">
        <v>107</v>
      </c>
      <c r="D77" s="56">
        <v>4.9071</v>
      </c>
      <c r="E77" s="56">
        <v>7.933</v>
      </c>
      <c r="F77" s="56">
        <v>5.1297</v>
      </c>
      <c r="G77" s="56">
        <v>5.0375</v>
      </c>
      <c r="H77" s="56">
        <v>5.0323</v>
      </c>
      <c r="I77" s="42">
        <f t="shared" si="15"/>
        <v>2.919</v>
      </c>
      <c r="J77" s="58">
        <f t="shared" si="8"/>
        <v>1.0366221308667352</v>
      </c>
      <c r="K77" s="58">
        <f t="shared" si="9"/>
        <v>0.07625899280575536</v>
      </c>
      <c r="L77" s="58">
        <f t="shared" si="10"/>
        <v>0.07356488978485737</v>
      </c>
      <c r="M77" s="58">
        <f t="shared" si="11"/>
        <v>0.03047027330711526</v>
      </c>
      <c r="N77" s="58">
        <f t="shared" si="12"/>
        <v>41.41958670260561</v>
      </c>
      <c r="O77" s="58">
        <f t="shared" si="13"/>
        <v>5.312129380053325</v>
      </c>
      <c r="P77" s="58">
        <f t="shared" si="14"/>
        <v>53.26828391734106</v>
      </c>
    </row>
    <row r="78" spans="1:16" ht="12.75">
      <c r="A78" s="47" t="s">
        <v>41</v>
      </c>
      <c r="B78" s="35">
        <v>108</v>
      </c>
      <c r="C78" s="35">
        <v>109</v>
      </c>
      <c r="D78" s="56">
        <v>4.9131</v>
      </c>
      <c r="E78" s="56">
        <v>7.9457</v>
      </c>
      <c r="F78" s="56">
        <v>5.1384</v>
      </c>
      <c r="G78" s="56">
        <v>5.0463</v>
      </c>
      <c r="H78" s="56">
        <v>5.0405</v>
      </c>
      <c r="I78" s="42">
        <f t="shared" si="15"/>
        <v>2.924</v>
      </c>
      <c r="J78" s="58">
        <f t="shared" si="8"/>
        <v>1.0371409028727772</v>
      </c>
      <c r="K78" s="58">
        <f t="shared" si="9"/>
        <v>0.07705198358413128</v>
      </c>
      <c r="L78" s="58">
        <f t="shared" si="10"/>
        <v>0.07429268614390286</v>
      </c>
      <c r="M78" s="58">
        <f t="shared" si="11"/>
        <v>0.030369979555497025</v>
      </c>
      <c r="N78" s="58">
        <f t="shared" si="12"/>
        <v>40.87882822902812</v>
      </c>
      <c r="O78" s="58">
        <f t="shared" si="13"/>
        <v>5.854061251664255</v>
      </c>
      <c r="P78" s="58">
        <f t="shared" si="14"/>
        <v>53.26711051930762</v>
      </c>
    </row>
    <row r="79" spans="1:16" ht="12.75">
      <c r="A79" s="47" t="s">
        <v>41</v>
      </c>
      <c r="B79" s="35">
        <v>110</v>
      </c>
      <c r="C79" s="35">
        <v>111</v>
      </c>
      <c r="D79" s="56">
        <v>5.0461</v>
      </c>
      <c r="E79" s="56">
        <v>8.0197</v>
      </c>
      <c r="F79" s="56">
        <v>5.2729</v>
      </c>
      <c r="G79" s="56">
        <v>5.182</v>
      </c>
      <c r="H79" s="56">
        <v>5.1762</v>
      </c>
      <c r="I79" s="42">
        <f t="shared" si="15"/>
        <v>2.864</v>
      </c>
      <c r="J79" s="58">
        <f t="shared" si="8"/>
        <v>1.038268156424581</v>
      </c>
      <c r="K79" s="58">
        <f t="shared" si="9"/>
        <v>0.07918994413407818</v>
      </c>
      <c r="L79" s="58">
        <f t="shared" si="10"/>
        <v>0.07627118644067793</v>
      </c>
      <c r="M79" s="58">
        <f t="shared" si="11"/>
        <v>0.03056900726392236</v>
      </c>
      <c r="N79" s="58">
        <f t="shared" si="12"/>
        <v>40.07936507936489</v>
      </c>
      <c r="O79" s="58">
        <f t="shared" si="13"/>
        <v>5.815343915344614</v>
      </c>
      <c r="P79" s="58">
        <f t="shared" si="14"/>
        <v>54.105291005290496</v>
      </c>
    </row>
    <row r="80" spans="1:16" ht="12.75">
      <c r="A80" s="47" t="s">
        <v>41</v>
      </c>
      <c r="B80" s="35">
        <v>112</v>
      </c>
      <c r="C80" s="35">
        <v>113</v>
      </c>
      <c r="D80" s="56">
        <v>4.6458</v>
      </c>
      <c r="E80" s="56">
        <v>7.6271</v>
      </c>
      <c r="F80" s="56">
        <v>4.8712</v>
      </c>
      <c r="G80" s="56">
        <v>4.7813</v>
      </c>
      <c r="H80" s="56">
        <v>4.7754</v>
      </c>
      <c r="I80" s="42">
        <f t="shared" si="15"/>
        <v>2.872</v>
      </c>
      <c r="J80" s="58">
        <f t="shared" si="8"/>
        <v>1.0380571030640668</v>
      </c>
      <c r="K80" s="58">
        <f t="shared" si="9"/>
        <v>0.07848189415041769</v>
      </c>
      <c r="L80" s="58">
        <f t="shared" si="10"/>
        <v>0.07560460201925322</v>
      </c>
      <c r="M80" s="58">
        <f t="shared" si="11"/>
        <v>0.0301546305303056</v>
      </c>
      <c r="N80" s="58">
        <f t="shared" si="12"/>
        <v>39.884649511978814</v>
      </c>
      <c r="O80" s="58">
        <f t="shared" si="13"/>
        <v>5.952351375332321</v>
      </c>
      <c r="P80" s="58">
        <f t="shared" si="14"/>
        <v>54.162999112688865</v>
      </c>
    </row>
    <row r="81" spans="1:16" ht="12.75">
      <c r="A81" s="47" t="s">
        <v>41</v>
      </c>
      <c r="B81" s="35">
        <v>114</v>
      </c>
      <c r="C81" s="35">
        <v>115</v>
      </c>
      <c r="D81" s="56">
        <v>4.7436</v>
      </c>
      <c r="E81" s="56">
        <v>7.7185</v>
      </c>
      <c r="F81" s="56">
        <v>4.9638</v>
      </c>
      <c r="G81" s="56">
        <v>4.8745</v>
      </c>
      <c r="H81" s="56">
        <v>4.8685</v>
      </c>
      <c r="I81" s="42">
        <f t="shared" si="15"/>
        <v>2.869</v>
      </c>
      <c r="J81" s="58">
        <f t="shared" si="8"/>
        <v>1.0369118159637503</v>
      </c>
      <c r="K81" s="58">
        <f t="shared" si="9"/>
        <v>0.07675148135238764</v>
      </c>
      <c r="L81" s="58">
        <f t="shared" si="10"/>
        <v>0.07401929476621069</v>
      </c>
      <c r="M81" s="58">
        <f t="shared" si="11"/>
        <v>0.03001781572489822</v>
      </c>
      <c r="N81" s="58">
        <f t="shared" si="12"/>
        <v>40.554041780199654</v>
      </c>
      <c r="O81" s="58">
        <f t="shared" si="13"/>
        <v>6.196185286103772</v>
      </c>
      <c r="P81" s="58">
        <f t="shared" si="14"/>
        <v>53.249772933696576</v>
      </c>
    </row>
    <row r="82" spans="1:16" ht="12.75">
      <c r="A82" s="47" t="s">
        <v>41</v>
      </c>
      <c r="B82" s="35">
        <v>116</v>
      </c>
      <c r="C82" s="35">
        <v>117</v>
      </c>
      <c r="D82" s="56">
        <v>4.7358</v>
      </c>
      <c r="E82" s="56">
        <v>7.7388</v>
      </c>
      <c r="F82" s="56">
        <v>4.9464</v>
      </c>
      <c r="G82" s="56">
        <v>4.8555</v>
      </c>
      <c r="H82" s="56">
        <v>4.8495</v>
      </c>
      <c r="I82" s="42">
        <f t="shared" si="15"/>
        <v>2.903</v>
      </c>
      <c r="J82" s="58">
        <f t="shared" si="8"/>
        <v>1.034447123665174</v>
      </c>
      <c r="K82" s="58">
        <f t="shared" si="9"/>
        <v>0.07254564243885617</v>
      </c>
      <c r="L82" s="58">
        <f t="shared" si="10"/>
        <v>0.07012987012986995</v>
      </c>
      <c r="M82" s="58">
        <f t="shared" si="11"/>
        <v>0.030269730269730115</v>
      </c>
      <c r="N82" s="58">
        <f t="shared" si="12"/>
        <v>43.16239316239305</v>
      </c>
      <c r="O82" s="58">
        <f t="shared" si="13"/>
        <v>6.478632478632741</v>
      </c>
      <c r="P82" s="58">
        <f t="shared" si="14"/>
        <v>50.35897435897421</v>
      </c>
    </row>
    <row r="83" spans="1:16" ht="12.75">
      <c r="A83" s="47" t="s">
        <v>41</v>
      </c>
      <c r="B83" s="35">
        <v>118</v>
      </c>
      <c r="C83" s="35">
        <v>119</v>
      </c>
      <c r="D83" s="56">
        <v>4.8541</v>
      </c>
      <c r="E83" s="56">
        <v>7.8241</v>
      </c>
      <c r="F83" s="56">
        <v>5.0638</v>
      </c>
      <c r="G83" s="56">
        <v>4.9729</v>
      </c>
      <c r="H83" s="56">
        <v>4.9668</v>
      </c>
      <c r="I83" s="42">
        <f t="shared" si="15"/>
        <v>2.871</v>
      </c>
      <c r="J83" s="58">
        <f t="shared" si="8"/>
        <v>1.0344827586206895</v>
      </c>
      <c r="K83" s="58">
        <f t="shared" si="9"/>
        <v>0.0730407523510971</v>
      </c>
      <c r="L83" s="58">
        <f t="shared" si="10"/>
        <v>0.07060606060606053</v>
      </c>
      <c r="M83" s="58">
        <f t="shared" si="11"/>
        <v>0.030606060606060453</v>
      </c>
      <c r="N83" s="58">
        <f t="shared" si="12"/>
        <v>43.347639484978366</v>
      </c>
      <c r="O83" s="58">
        <f t="shared" si="13"/>
        <v>6.614878397711017</v>
      </c>
      <c r="P83" s="58">
        <f t="shared" si="14"/>
        <v>50.03748211731062</v>
      </c>
    </row>
    <row r="84" spans="1:16" ht="12.75">
      <c r="A84" s="47" t="s">
        <v>41</v>
      </c>
      <c r="B84" s="35">
        <v>120</v>
      </c>
      <c r="C84" s="35">
        <v>121</v>
      </c>
      <c r="D84" s="56">
        <v>4.866</v>
      </c>
      <c r="E84" s="56">
        <v>7.7489</v>
      </c>
      <c r="F84" s="56">
        <v>5.0584</v>
      </c>
      <c r="G84" s="56">
        <v>4.9686</v>
      </c>
      <c r="H84" s="56">
        <v>4.9638</v>
      </c>
      <c r="I84" s="42">
        <f t="shared" si="15"/>
        <v>2.794</v>
      </c>
      <c r="J84" s="58">
        <f t="shared" si="8"/>
        <v>1.031818181818182</v>
      </c>
      <c r="K84" s="58">
        <f t="shared" si="9"/>
        <v>0.06886184681460276</v>
      </c>
      <c r="L84" s="58">
        <f t="shared" si="10"/>
        <v>0.0667383537410247</v>
      </c>
      <c r="M84" s="58">
        <f t="shared" si="11"/>
        <v>0.03114919005168387</v>
      </c>
      <c r="N84" s="58">
        <f t="shared" si="12"/>
        <v>46.67359667359635</v>
      </c>
      <c r="O84" s="58">
        <f t="shared" si="13"/>
        <v>5.673180873181294</v>
      </c>
      <c r="P84" s="58">
        <f t="shared" si="14"/>
        <v>47.653222453222355</v>
      </c>
    </row>
    <row r="85" spans="1:16" ht="12.75">
      <c r="A85" s="47" t="s">
        <v>41</v>
      </c>
      <c r="B85" s="35">
        <v>122</v>
      </c>
      <c r="C85" s="35">
        <v>123</v>
      </c>
      <c r="D85" s="56">
        <v>5.0237</v>
      </c>
      <c r="E85" s="56">
        <v>8.0362</v>
      </c>
      <c r="F85" s="56">
        <v>5.2249</v>
      </c>
      <c r="G85" s="56">
        <v>5.1332</v>
      </c>
      <c r="H85" s="56">
        <v>5.1284</v>
      </c>
      <c r="I85" s="42">
        <f t="shared" si="15"/>
        <v>2.919</v>
      </c>
      <c r="J85" s="58">
        <f t="shared" si="8"/>
        <v>1.0320315176430281</v>
      </c>
      <c r="K85" s="58">
        <f t="shared" si="9"/>
        <v>0.06892771497088045</v>
      </c>
      <c r="L85" s="58">
        <f t="shared" si="10"/>
        <v>0.06678838174273861</v>
      </c>
      <c r="M85" s="58">
        <f t="shared" si="11"/>
        <v>0.03043983402489609</v>
      </c>
      <c r="N85" s="58">
        <f t="shared" si="12"/>
        <v>45.57654075546691</v>
      </c>
      <c r="O85" s="58">
        <f t="shared" si="13"/>
        <v>5.4250497017896695</v>
      </c>
      <c r="P85" s="58">
        <f t="shared" si="14"/>
        <v>48.998409542743424</v>
      </c>
    </row>
    <row r="86" spans="1:16" ht="12.75">
      <c r="A86" s="47" t="s">
        <v>41</v>
      </c>
      <c r="B86" s="35">
        <v>124</v>
      </c>
      <c r="C86" s="35">
        <v>125</v>
      </c>
      <c r="D86" s="56">
        <v>4.9936</v>
      </c>
      <c r="E86" s="56">
        <v>7.9917</v>
      </c>
      <c r="F86" s="56">
        <v>5.1936</v>
      </c>
      <c r="G86" s="56">
        <v>5.1038</v>
      </c>
      <c r="H86" s="56">
        <v>5.0987</v>
      </c>
      <c r="I86" s="42">
        <f t="shared" si="15"/>
        <v>2.904</v>
      </c>
      <c r="J86" s="58">
        <f t="shared" si="8"/>
        <v>1.0324035812672177</v>
      </c>
      <c r="K86" s="58">
        <f t="shared" si="9"/>
        <v>0.06887052341597802</v>
      </c>
      <c r="L86" s="58">
        <f t="shared" si="10"/>
        <v>0.06670891564657622</v>
      </c>
      <c r="M86" s="58">
        <f t="shared" si="11"/>
        <v>0.029952303125312805</v>
      </c>
      <c r="N86" s="58">
        <f t="shared" si="12"/>
        <v>44.90000000000013</v>
      </c>
      <c r="O86" s="58">
        <f t="shared" si="13"/>
        <v>5.7986999999996085</v>
      </c>
      <c r="P86" s="58">
        <f t="shared" si="14"/>
        <v>49.30130000000027</v>
      </c>
    </row>
    <row r="87" spans="1:16" ht="12.75">
      <c r="A87" s="47" t="s">
        <v>41</v>
      </c>
      <c r="B87" s="35">
        <v>126</v>
      </c>
      <c r="C87" s="35">
        <v>127</v>
      </c>
      <c r="D87" s="56">
        <v>4.8729</v>
      </c>
      <c r="E87" s="56">
        <v>7.8889</v>
      </c>
      <c r="F87" s="56">
        <v>5.0843</v>
      </c>
      <c r="G87" s="56">
        <v>4.9928</v>
      </c>
      <c r="H87" s="56">
        <v>4.9872</v>
      </c>
      <c r="I87" s="42">
        <f t="shared" si="15"/>
        <v>2.916</v>
      </c>
      <c r="J87" s="42">
        <f t="shared" si="8"/>
        <v>1.0342935528120714</v>
      </c>
      <c r="K87" s="42">
        <f t="shared" si="9"/>
        <v>0.07249657064471889</v>
      </c>
      <c r="L87" s="42">
        <f t="shared" si="10"/>
        <v>0.07009283819628656</v>
      </c>
      <c r="M87" s="42">
        <f t="shared" si="11"/>
        <v>0.03033819628647212</v>
      </c>
      <c r="N87" s="42">
        <f t="shared" si="12"/>
        <v>43.282876064332925</v>
      </c>
      <c r="O87" s="42">
        <f t="shared" si="13"/>
        <v>6.023841059602934</v>
      </c>
      <c r="P87" s="42">
        <f t="shared" si="14"/>
        <v>50.69328287606414</v>
      </c>
    </row>
    <row r="88" spans="1:16" ht="12.75">
      <c r="A88" s="47" t="s">
        <v>41</v>
      </c>
      <c r="B88" s="35">
        <v>128</v>
      </c>
      <c r="C88" s="35">
        <v>129</v>
      </c>
      <c r="D88" s="56">
        <v>4.6124</v>
      </c>
      <c r="E88" s="56">
        <v>7.5957</v>
      </c>
      <c r="F88" s="56">
        <v>4.8148</v>
      </c>
      <c r="G88" s="56">
        <v>4.7234</v>
      </c>
      <c r="H88" s="56">
        <v>4.7181</v>
      </c>
      <c r="I88" s="42">
        <f t="shared" si="15"/>
        <v>2.889</v>
      </c>
      <c r="J88" s="42">
        <f t="shared" si="8"/>
        <v>1.0326410522672205</v>
      </c>
      <c r="K88" s="42">
        <f t="shared" si="9"/>
        <v>0.07005884389061956</v>
      </c>
      <c r="L88" s="42">
        <f t="shared" si="10"/>
        <v>0.0678443334562397</v>
      </c>
      <c r="M88" s="42">
        <f t="shared" si="11"/>
        <v>0.03063721382361819</v>
      </c>
      <c r="N88" s="42">
        <f t="shared" si="12"/>
        <v>45.158102766798514</v>
      </c>
      <c r="O88" s="42">
        <f t="shared" si="13"/>
        <v>5.954644268774799</v>
      </c>
      <c r="P88" s="42">
        <f t="shared" si="14"/>
        <v>48.887252964426686</v>
      </c>
    </row>
    <row r="89" spans="1:16" ht="12.75">
      <c r="A89" s="47" t="s">
        <v>41</v>
      </c>
      <c r="B89" s="35">
        <v>130</v>
      </c>
      <c r="C89" s="35">
        <v>131</v>
      </c>
      <c r="D89" s="56">
        <v>4.8919</v>
      </c>
      <c r="E89" s="56">
        <v>7.7758</v>
      </c>
      <c r="F89" s="56">
        <v>5.0854</v>
      </c>
      <c r="G89" s="56">
        <v>4.9992</v>
      </c>
      <c r="H89" s="56">
        <v>4.994</v>
      </c>
      <c r="I89" s="42">
        <f t="shared" si="15"/>
        <v>2.793</v>
      </c>
      <c r="J89" s="42">
        <f t="shared" si="8"/>
        <v>1.032545649838883</v>
      </c>
      <c r="K89" s="42">
        <f t="shared" si="9"/>
        <v>0.06928034371643402</v>
      </c>
      <c r="L89" s="42">
        <f t="shared" si="10"/>
        <v>0.06709663996671181</v>
      </c>
      <c r="M89" s="42">
        <f t="shared" si="11"/>
        <v>0.02989007940635938</v>
      </c>
      <c r="N89" s="42">
        <f t="shared" si="12"/>
        <v>44.54780361757092</v>
      </c>
      <c r="O89" s="42">
        <f t="shared" si="13"/>
        <v>6.111007751938349</v>
      </c>
      <c r="P89" s="42">
        <f t="shared" si="14"/>
        <v>49.341188630490734</v>
      </c>
    </row>
    <row r="90" spans="1:16" ht="12.75">
      <c r="A90" s="47" t="s">
        <v>41</v>
      </c>
      <c r="B90" s="35">
        <v>132</v>
      </c>
      <c r="C90" s="35">
        <v>133</v>
      </c>
      <c r="D90" s="56">
        <v>4.8007</v>
      </c>
      <c r="E90" s="56">
        <v>7.8049</v>
      </c>
      <c r="F90" s="56">
        <v>5.0009</v>
      </c>
      <c r="G90" s="56">
        <v>4.9097</v>
      </c>
      <c r="H90" s="56">
        <v>4.9045</v>
      </c>
      <c r="I90" s="42">
        <f t="shared" si="15"/>
        <v>2.911</v>
      </c>
      <c r="J90" s="42">
        <f t="shared" si="8"/>
        <v>1.0320164891789763</v>
      </c>
      <c r="K90" s="42">
        <f t="shared" si="9"/>
        <v>0.06877361731363782</v>
      </c>
      <c r="L90" s="42">
        <f t="shared" si="10"/>
        <v>0.06664003728113964</v>
      </c>
      <c r="M90" s="42">
        <f t="shared" si="11"/>
        <v>0.03035749950069893</v>
      </c>
      <c r="N90" s="42">
        <f t="shared" si="12"/>
        <v>45.554445554445486</v>
      </c>
      <c r="O90" s="42">
        <f t="shared" si="13"/>
        <v>5.906493506493873</v>
      </c>
      <c r="P90" s="42">
        <f t="shared" si="14"/>
        <v>48.53906093906064</v>
      </c>
    </row>
    <row r="91" spans="1:16" ht="12.75">
      <c r="A91" s="47" t="s">
        <v>41</v>
      </c>
      <c r="B91" s="35">
        <v>134</v>
      </c>
      <c r="C91" s="35">
        <v>135</v>
      </c>
      <c r="D91" s="56">
        <v>4.6251</v>
      </c>
      <c r="E91" s="56">
        <v>7.5928</v>
      </c>
      <c r="F91" s="56">
        <v>4.8326</v>
      </c>
      <c r="G91" s="56">
        <v>4.7424</v>
      </c>
      <c r="H91" s="56">
        <v>4.7368</v>
      </c>
      <c r="I91" s="42">
        <f t="shared" si="15"/>
        <v>2.87</v>
      </c>
      <c r="J91" s="42">
        <f t="shared" si="8"/>
        <v>1.03404181184669</v>
      </c>
      <c r="K91" s="42">
        <f t="shared" si="9"/>
        <v>0.0722996515679444</v>
      </c>
      <c r="L91" s="42">
        <f t="shared" si="10"/>
        <v>0.06991946625332764</v>
      </c>
      <c r="M91" s="42">
        <f t="shared" si="11"/>
        <v>0.03039390774000076</v>
      </c>
      <c r="N91" s="42">
        <f t="shared" si="12"/>
        <v>43.46987951807233</v>
      </c>
      <c r="O91" s="42">
        <f t="shared" si="13"/>
        <v>6.137060240964139</v>
      </c>
      <c r="P91" s="42">
        <f t="shared" si="14"/>
        <v>50.39306024096353</v>
      </c>
    </row>
    <row r="92" spans="1:16" ht="12.75">
      <c r="A92" s="47" t="s">
        <v>41</v>
      </c>
      <c r="B92" s="35">
        <v>136</v>
      </c>
      <c r="C92" s="35">
        <v>137</v>
      </c>
      <c r="D92" s="56">
        <v>4.5418</v>
      </c>
      <c r="E92" s="56">
        <v>7.5242</v>
      </c>
      <c r="F92" s="56">
        <v>4.7473</v>
      </c>
      <c r="G92" s="56">
        <v>4.6582</v>
      </c>
      <c r="H92" s="56">
        <v>4.6528</v>
      </c>
      <c r="I92" s="42">
        <f t="shared" si="15"/>
        <v>2.885</v>
      </c>
      <c r="J92" s="42">
        <f t="shared" si="8"/>
        <v>1.0337608318890816</v>
      </c>
      <c r="K92" s="42">
        <f t="shared" si="9"/>
        <v>0.07123050259965331</v>
      </c>
      <c r="L92" s="42">
        <f t="shared" si="10"/>
        <v>0.06890423819742482</v>
      </c>
      <c r="M92" s="42">
        <f t="shared" si="11"/>
        <v>0.029875268240343405</v>
      </c>
      <c r="N92" s="42">
        <f t="shared" si="12"/>
        <v>43.35766423357677</v>
      </c>
      <c r="O92" s="42">
        <f t="shared" si="13"/>
        <v>5.975474452554584</v>
      </c>
      <c r="P92" s="42">
        <f t="shared" si="14"/>
        <v>50.666861313868644</v>
      </c>
    </row>
    <row r="93" spans="1:16" ht="12.75">
      <c r="A93" s="47" t="s">
        <v>41</v>
      </c>
      <c r="B93" s="35">
        <v>138</v>
      </c>
      <c r="C93" s="35">
        <v>139</v>
      </c>
      <c r="D93" s="56">
        <v>5.4701</v>
      </c>
      <c r="E93" s="56">
        <v>8.4113</v>
      </c>
      <c r="F93" s="56">
        <v>5.6742</v>
      </c>
      <c r="G93" s="56">
        <v>5.5858</v>
      </c>
      <c r="H93" s="56">
        <v>5.5804</v>
      </c>
      <c r="I93" s="42">
        <f t="shared" si="15"/>
        <v>2.845</v>
      </c>
      <c r="J93" s="42">
        <f t="shared" si="8"/>
        <v>1.0338137082601055</v>
      </c>
      <c r="K93" s="42">
        <f t="shared" si="9"/>
        <v>0.07173989455184517</v>
      </c>
      <c r="L93" s="42">
        <f t="shared" si="10"/>
        <v>0.069393444852441</v>
      </c>
      <c r="M93" s="42">
        <f t="shared" si="11"/>
        <v>0.03005575955392358</v>
      </c>
      <c r="N93" s="42">
        <f t="shared" si="12"/>
        <v>43.31210191082815</v>
      </c>
      <c r="O93" s="42">
        <f t="shared" si="13"/>
        <v>6.016462518373193</v>
      </c>
      <c r="P93" s="42">
        <f t="shared" si="14"/>
        <v>50.67143557079866</v>
      </c>
    </row>
    <row r="94" spans="1:16" ht="12.75">
      <c r="A94" s="47" t="s">
        <v>41</v>
      </c>
      <c r="B94" s="35">
        <v>140</v>
      </c>
      <c r="C94" s="35">
        <v>141</v>
      </c>
      <c r="D94" s="56">
        <v>5.3801</v>
      </c>
      <c r="E94" s="56">
        <v>8.2951</v>
      </c>
      <c r="F94" s="56">
        <v>5.578</v>
      </c>
      <c r="G94" s="56">
        <v>5.4868</v>
      </c>
      <c r="H94" s="56">
        <v>5.4815</v>
      </c>
      <c r="I94" s="42">
        <f t="shared" si="15"/>
        <v>2.823</v>
      </c>
      <c r="J94" s="42">
        <f t="shared" si="8"/>
        <v>1.032589443854056</v>
      </c>
      <c r="K94" s="42">
        <f t="shared" si="9"/>
        <v>0.07010272759475758</v>
      </c>
      <c r="L94" s="42">
        <f t="shared" si="10"/>
        <v>0.06789022298456283</v>
      </c>
      <c r="M94" s="42">
        <f t="shared" si="11"/>
        <v>0.031286449399657155</v>
      </c>
      <c r="N94" s="42">
        <f t="shared" si="12"/>
        <v>46.08388074785261</v>
      </c>
      <c r="O94" s="42">
        <f t="shared" si="13"/>
        <v>6.090045477513971</v>
      </c>
      <c r="P94" s="42">
        <f t="shared" si="14"/>
        <v>47.826073774633414</v>
      </c>
    </row>
    <row r="95" spans="1:16" ht="12.75">
      <c r="A95" s="47" t="s">
        <v>41</v>
      </c>
      <c r="B95" s="35">
        <v>142</v>
      </c>
      <c r="C95" s="35">
        <v>143</v>
      </c>
      <c r="D95" s="56">
        <v>5.3245</v>
      </c>
      <c r="E95" s="56">
        <v>8.2453</v>
      </c>
      <c r="F95" s="56">
        <v>5.5304</v>
      </c>
      <c r="G95" s="56">
        <v>5.4389</v>
      </c>
      <c r="H95" s="56">
        <v>5.4336</v>
      </c>
      <c r="I95" s="42">
        <f t="shared" si="15"/>
        <v>2.824</v>
      </c>
      <c r="J95" s="42">
        <f t="shared" si="8"/>
        <v>1.0342776203966009</v>
      </c>
      <c r="K95" s="42">
        <f t="shared" si="9"/>
        <v>0.07291076487252147</v>
      </c>
      <c r="L95" s="42">
        <f t="shared" si="10"/>
        <v>0.07049438509997281</v>
      </c>
      <c r="M95" s="42">
        <f t="shared" si="11"/>
        <v>0.031327033689400124</v>
      </c>
      <c r="N95" s="42">
        <f t="shared" si="12"/>
        <v>44.43904808159282</v>
      </c>
      <c r="O95" s="42">
        <f t="shared" si="13"/>
        <v>5.8534239922293105</v>
      </c>
      <c r="P95" s="42">
        <f t="shared" si="14"/>
        <v>49.70752792617787</v>
      </c>
    </row>
    <row r="96" spans="1:16" ht="12.75">
      <c r="A96" s="47" t="s">
        <v>41</v>
      </c>
      <c r="B96" s="35">
        <v>144</v>
      </c>
      <c r="C96" s="35">
        <v>145</v>
      </c>
      <c r="D96" s="56">
        <v>4.7378</v>
      </c>
      <c r="E96" s="56">
        <v>7.667</v>
      </c>
      <c r="F96" s="56">
        <v>4.9559</v>
      </c>
      <c r="G96" s="56">
        <v>4.8646</v>
      </c>
      <c r="H96" s="56">
        <v>4.8589</v>
      </c>
      <c r="I96" s="42">
        <f t="shared" si="15"/>
        <v>2.825</v>
      </c>
      <c r="J96" s="42">
        <f t="shared" si="8"/>
        <v>1.0368849557522122</v>
      </c>
      <c r="K96" s="42">
        <f t="shared" si="9"/>
        <v>0.07720353982300875</v>
      </c>
      <c r="L96" s="42">
        <f t="shared" si="10"/>
        <v>0.07445718967636206</v>
      </c>
      <c r="M96" s="42">
        <f t="shared" si="11"/>
        <v>0.031168919841594804</v>
      </c>
      <c r="N96" s="42">
        <f t="shared" si="12"/>
        <v>41.861531407611004</v>
      </c>
      <c r="O96" s="42">
        <f t="shared" si="13"/>
        <v>5.943053645116967</v>
      </c>
      <c r="P96" s="42">
        <f t="shared" si="14"/>
        <v>52.19541494727203</v>
      </c>
    </row>
    <row r="97" spans="1:16" ht="12.75">
      <c r="A97" s="47" t="s">
        <v>41</v>
      </c>
      <c r="B97" s="35">
        <v>146</v>
      </c>
      <c r="C97" s="35">
        <v>147</v>
      </c>
      <c r="D97" s="56">
        <v>5.5182</v>
      </c>
      <c r="E97" s="56">
        <v>8.4741</v>
      </c>
      <c r="F97" s="57">
        <v>5.7412</v>
      </c>
      <c r="G97" s="56">
        <v>5.6471</v>
      </c>
      <c r="H97" s="56">
        <v>5.6412</v>
      </c>
      <c r="I97" s="42">
        <f t="shared" si="15"/>
        <v>2.85</v>
      </c>
      <c r="J97" s="42">
        <f t="shared" si="8"/>
        <v>1.037157894736842</v>
      </c>
      <c r="K97" s="42">
        <f t="shared" si="9"/>
        <v>0.07824561403508767</v>
      </c>
      <c r="L97" s="42">
        <f t="shared" si="10"/>
        <v>0.07544233566764771</v>
      </c>
      <c r="M97" s="42">
        <f t="shared" si="11"/>
        <v>0.03183463581311955</v>
      </c>
      <c r="N97" s="42">
        <f t="shared" si="12"/>
        <v>42.197309417040415</v>
      </c>
      <c r="O97" s="42">
        <f t="shared" si="13"/>
        <v>6.016412556053379</v>
      </c>
      <c r="P97" s="42">
        <f t="shared" si="14"/>
        <v>51.7862780269062</v>
      </c>
    </row>
    <row r="98" spans="1:16" ht="12.75">
      <c r="A98" s="47" t="s">
        <v>41</v>
      </c>
      <c r="B98" s="35">
        <v>148</v>
      </c>
      <c r="C98" s="35">
        <v>149</v>
      </c>
      <c r="D98" s="56">
        <v>5.0749</v>
      </c>
      <c r="E98" s="56">
        <v>7.9484</v>
      </c>
      <c r="F98" s="56">
        <v>5.3038</v>
      </c>
      <c r="G98" s="56">
        <v>5.2125</v>
      </c>
      <c r="H98" s="56">
        <v>5.2067</v>
      </c>
      <c r="I98" s="42">
        <f t="shared" si="15"/>
        <v>2.763</v>
      </c>
      <c r="J98" s="42">
        <f t="shared" si="8"/>
        <v>1.0399927614911328</v>
      </c>
      <c r="K98" s="42">
        <f t="shared" si="9"/>
        <v>0.08284473398479893</v>
      </c>
      <c r="L98" s="42">
        <f t="shared" si="10"/>
        <v>0.07965895249695473</v>
      </c>
      <c r="M98" s="42">
        <f t="shared" si="11"/>
        <v>0.031773099008178006</v>
      </c>
      <c r="N98" s="42">
        <f t="shared" si="12"/>
        <v>39.88641328090857</v>
      </c>
      <c r="O98" s="42">
        <f t="shared" si="13"/>
        <v>5.761992136304766</v>
      </c>
      <c r="P98" s="42">
        <f t="shared" si="14"/>
        <v>54.35159458278666</v>
      </c>
    </row>
    <row r="99" spans="1:16" ht="12.75">
      <c r="A99" s="47" t="s">
        <v>41</v>
      </c>
      <c r="B99" s="35">
        <v>150</v>
      </c>
      <c r="C99" s="35">
        <v>151</v>
      </c>
      <c r="D99" s="56">
        <v>5.0259</v>
      </c>
      <c r="E99" s="56">
        <v>8.0486</v>
      </c>
      <c r="F99" s="56">
        <v>5.2695</v>
      </c>
      <c r="G99" s="56">
        <v>5.1687</v>
      </c>
      <c r="H99" s="56">
        <v>5.1628</v>
      </c>
      <c r="I99" s="42">
        <f t="shared" si="15"/>
        <v>2.906</v>
      </c>
      <c r="J99" s="42">
        <f t="shared" si="8"/>
        <v>1.0401582931865108</v>
      </c>
      <c r="K99" s="42">
        <f t="shared" si="9"/>
        <v>0.0838265657260839</v>
      </c>
      <c r="L99" s="42">
        <f t="shared" si="10"/>
        <v>0.08059020081384186</v>
      </c>
      <c r="M99" s="42">
        <f t="shared" si="11"/>
        <v>0.03334766930227927</v>
      </c>
      <c r="N99" s="42">
        <f t="shared" si="12"/>
        <v>41.37931034482744</v>
      </c>
      <c r="O99" s="42">
        <f t="shared" si="13"/>
        <v>5.50763546798073</v>
      </c>
      <c r="P99" s="42">
        <f t="shared" si="14"/>
        <v>53.113054187191835</v>
      </c>
    </row>
    <row r="100" spans="1:16" ht="12.75">
      <c r="A100" s="47" t="s">
        <v>41</v>
      </c>
      <c r="B100" s="35">
        <v>152</v>
      </c>
      <c r="C100" s="35">
        <v>153</v>
      </c>
      <c r="D100" s="56">
        <v>4.8944</v>
      </c>
      <c r="E100" s="56">
        <v>7.8585</v>
      </c>
      <c r="F100" s="56">
        <v>5.1414</v>
      </c>
      <c r="G100" s="56">
        <v>5.0384</v>
      </c>
      <c r="H100" s="56">
        <v>5.0319</v>
      </c>
      <c r="I100" s="42">
        <f t="shared" si="15"/>
        <v>2.846</v>
      </c>
      <c r="J100" s="42">
        <f t="shared" si="8"/>
        <v>1.041496837666901</v>
      </c>
      <c r="K100" s="42">
        <f t="shared" si="9"/>
        <v>0.08678847505270551</v>
      </c>
      <c r="L100" s="42">
        <f t="shared" si="10"/>
        <v>0.08333052191221614</v>
      </c>
      <c r="M100" s="42">
        <f t="shared" si="11"/>
        <v>0.03474916500792812</v>
      </c>
      <c r="N100" s="42">
        <f t="shared" si="12"/>
        <v>41.700404858299514</v>
      </c>
      <c r="O100" s="42">
        <f t="shared" si="13"/>
        <v>5.984210526315747</v>
      </c>
      <c r="P100" s="42">
        <f t="shared" si="14"/>
        <v>52.31538461538474</v>
      </c>
    </row>
    <row r="101" spans="1:16" ht="12.75">
      <c r="A101" s="47"/>
      <c r="B101" s="48"/>
      <c r="C101" s="48"/>
      <c r="D101" s="48"/>
      <c r="E101" s="48"/>
      <c r="F101" s="48"/>
      <c r="G101" s="48"/>
      <c r="H101" s="48"/>
      <c r="I101" s="48"/>
      <c r="J101" s="49"/>
      <c r="K101" s="49"/>
      <c r="L101" s="49"/>
      <c r="M101" s="49"/>
      <c r="N101" s="50"/>
      <c r="O101" s="50"/>
      <c r="P101" s="50"/>
    </row>
    <row r="102" spans="1:16" ht="12.75">
      <c r="A102" s="47"/>
      <c r="B102" s="48"/>
      <c r="C102" s="48"/>
      <c r="D102" s="48"/>
      <c r="E102" s="48"/>
      <c r="F102" s="48"/>
      <c r="G102" s="48"/>
      <c r="H102" s="48"/>
      <c r="I102" s="48"/>
      <c r="J102" s="49"/>
      <c r="K102" s="49"/>
      <c r="L102" s="49"/>
      <c r="M102" s="49"/>
      <c r="N102" s="50"/>
      <c r="O102" s="50"/>
      <c r="P102" s="50"/>
    </row>
    <row r="103" spans="1:16" ht="12.75">
      <c r="A103" t="s">
        <v>16</v>
      </c>
      <c r="B103" s="17">
        <v>1</v>
      </c>
      <c r="C103" s="17">
        <v>2</v>
      </c>
      <c r="D103" s="25">
        <v>5.4697</v>
      </c>
      <c r="E103" s="25">
        <v>8.5233</v>
      </c>
      <c r="F103" s="1">
        <v>5.5736</v>
      </c>
      <c r="G103" s="10">
        <v>5.5338</v>
      </c>
      <c r="H103" s="10">
        <v>5.5265</v>
      </c>
      <c r="I103" s="39">
        <f aca="true" t="shared" si="16" ref="I103:I124">ROUND((F103-G103)/1.4+(G103-H103)*2.274/2.7+(2.274*H103-1.274*G103-D103)/2.6+(E103-F103),3)</f>
        <v>3.003</v>
      </c>
      <c r="J103" s="15">
        <f aca="true" t="shared" si="17" ref="J103:J124">(E103-D103)/I103</f>
        <v>1.0168498168498172</v>
      </c>
      <c r="K103" s="15">
        <f aca="true" t="shared" si="18" ref="K103:K124">(F103-D103)/I103</f>
        <v>0.03459873459873471</v>
      </c>
      <c r="L103" s="15">
        <f aca="true" t="shared" si="19" ref="L103:L124">K103/J103</f>
        <v>0.034025412627718195</v>
      </c>
      <c r="M103" s="15">
        <f aca="true" t="shared" si="20" ref="M103:M124">(F103-G103)/(E103-D103)</f>
        <v>0.013033796175006418</v>
      </c>
      <c r="N103" s="40">
        <f aca="true" t="shared" si="21" ref="N103:N124">(F103-G103)/(F103-D103)*100</f>
        <v>38.306063522617414</v>
      </c>
      <c r="O103" s="40">
        <f aca="true" t="shared" si="22" ref="O103:O124">(G103-H103)/(F103-D103)*227.4</f>
        <v>15.977093358998687</v>
      </c>
      <c r="P103" s="51">
        <f aca="true" t="shared" si="23" ref="P103:P124">100-(O103+N103)</f>
        <v>45.7168431183839</v>
      </c>
    </row>
    <row r="104" spans="1:16" ht="12.75">
      <c r="A104" t="s">
        <v>16</v>
      </c>
      <c r="B104" s="17">
        <v>3</v>
      </c>
      <c r="C104" s="17">
        <v>4</v>
      </c>
      <c r="D104" s="25">
        <v>5.3828</v>
      </c>
      <c r="E104" s="26">
        <v>8.342</v>
      </c>
      <c r="F104" s="15">
        <v>5.4932</v>
      </c>
      <c r="G104" s="14">
        <v>5.4504</v>
      </c>
      <c r="H104" s="10">
        <v>5.4436</v>
      </c>
      <c r="I104" s="39">
        <f t="shared" si="16"/>
        <v>2.905</v>
      </c>
      <c r="J104" s="15">
        <f t="shared" si="17"/>
        <v>1.0186574870912224</v>
      </c>
      <c r="K104" s="15">
        <f t="shared" si="18"/>
        <v>0.03800344234079184</v>
      </c>
      <c r="L104" s="15">
        <f t="shared" si="19"/>
        <v>0.037307380373073885</v>
      </c>
      <c r="M104" s="15">
        <f t="shared" si="20"/>
        <v>0.014463368477966922</v>
      </c>
      <c r="N104" s="40">
        <f t="shared" si="21"/>
        <v>38.76811594202864</v>
      </c>
      <c r="O104" s="40">
        <f t="shared" si="22"/>
        <v>14.006521739130687</v>
      </c>
      <c r="P104" s="41">
        <f t="shared" si="23"/>
        <v>47.225362318840666</v>
      </c>
    </row>
    <row r="105" spans="1:16" ht="12.75">
      <c r="A105" t="s">
        <v>16</v>
      </c>
      <c r="B105" s="17">
        <v>5</v>
      </c>
      <c r="C105" s="17">
        <v>6</v>
      </c>
      <c r="D105" s="26">
        <v>5.3359</v>
      </c>
      <c r="E105" s="26">
        <v>8.3911</v>
      </c>
      <c r="F105" s="15">
        <v>5.4527</v>
      </c>
      <c r="G105" s="14">
        <v>5.4032</v>
      </c>
      <c r="H105" s="10">
        <v>5.3996</v>
      </c>
      <c r="I105" s="39">
        <f t="shared" si="16"/>
        <v>3</v>
      </c>
      <c r="J105" s="15">
        <f t="shared" si="17"/>
        <v>1.0184</v>
      </c>
      <c r="K105" s="15">
        <f t="shared" si="18"/>
        <v>0.038933333333333486</v>
      </c>
      <c r="L105" s="15">
        <f t="shared" si="19"/>
        <v>0.0382299031159991</v>
      </c>
      <c r="M105" s="15">
        <f t="shared" si="20"/>
        <v>0.016201885310290685</v>
      </c>
      <c r="N105" s="40">
        <f t="shared" si="21"/>
        <v>42.38013698630129</v>
      </c>
      <c r="O105" s="40">
        <f t="shared" si="22"/>
        <v>7.008904109588242</v>
      </c>
      <c r="P105" s="41">
        <f t="shared" si="23"/>
        <v>50.61095890411047</v>
      </c>
    </row>
    <row r="106" spans="1:16" ht="12.75">
      <c r="A106" t="s">
        <v>16</v>
      </c>
      <c r="B106" s="17">
        <v>7</v>
      </c>
      <c r="C106" s="17">
        <v>8</v>
      </c>
      <c r="D106" s="24">
        <v>4.8</v>
      </c>
      <c r="E106" s="27">
        <v>7.8795</v>
      </c>
      <c r="F106" s="15">
        <v>4.9395</v>
      </c>
      <c r="G106" s="15">
        <v>4.8796</v>
      </c>
      <c r="H106" s="15">
        <v>4.8746</v>
      </c>
      <c r="I106" s="39">
        <f t="shared" si="16"/>
        <v>3.013</v>
      </c>
      <c r="J106" s="15">
        <f t="shared" si="17"/>
        <v>1.0220710255559244</v>
      </c>
      <c r="K106" s="15">
        <f t="shared" si="18"/>
        <v>0.04629936939926982</v>
      </c>
      <c r="L106" s="15">
        <f t="shared" si="19"/>
        <v>0.04529956161714562</v>
      </c>
      <c r="M106" s="15">
        <f t="shared" si="20"/>
        <v>0.01945120961194994</v>
      </c>
      <c r="N106" s="40">
        <f t="shared" si="21"/>
        <v>42.93906810035833</v>
      </c>
      <c r="O106" s="40">
        <f t="shared" si="22"/>
        <v>8.150537634408431</v>
      </c>
      <c r="P106" s="41">
        <f t="shared" si="23"/>
        <v>48.91039426523324</v>
      </c>
    </row>
    <row r="107" spans="1:16" ht="12.75">
      <c r="A107" t="s">
        <v>16</v>
      </c>
      <c r="B107" s="17">
        <v>9</v>
      </c>
      <c r="C107" s="17">
        <v>10</v>
      </c>
      <c r="D107" s="24">
        <v>5.3803</v>
      </c>
      <c r="E107" s="27">
        <v>8.3482</v>
      </c>
      <c r="F107" s="15">
        <v>5.5223</v>
      </c>
      <c r="G107" s="15">
        <v>5.4633</v>
      </c>
      <c r="H107" s="15">
        <v>5.4575</v>
      </c>
      <c r="I107" s="39">
        <f t="shared" si="16"/>
        <v>2.9</v>
      </c>
      <c r="J107" s="15">
        <f t="shared" si="17"/>
        <v>1.0234137931034484</v>
      </c>
      <c r="K107" s="15">
        <f t="shared" si="18"/>
        <v>0.04896551724137943</v>
      </c>
      <c r="L107" s="15">
        <f t="shared" si="19"/>
        <v>0.0478452778058561</v>
      </c>
      <c r="M107" s="15">
        <f t="shared" si="20"/>
        <v>0.01987937598975712</v>
      </c>
      <c r="N107" s="40">
        <f t="shared" si="21"/>
        <v>41.5492957746479</v>
      </c>
      <c r="O107" s="40">
        <f t="shared" si="22"/>
        <v>9.288169014085595</v>
      </c>
      <c r="P107" s="41">
        <f t="shared" si="23"/>
        <v>49.1625352112665</v>
      </c>
    </row>
    <row r="108" spans="1:16" ht="12.75">
      <c r="A108" t="s">
        <v>16</v>
      </c>
      <c r="B108" s="17">
        <v>11</v>
      </c>
      <c r="C108" s="17">
        <v>12</v>
      </c>
      <c r="D108" s="24">
        <v>4.9919</v>
      </c>
      <c r="E108" s="27">
        <v>7.9732</v>
      </c>
      <c r="F108" s="15">
        <v>5.135</v>
      </c>
      <c r="G108" s="15">
        <v>5.0747</v>
      </c>
      <c r="H108" s="15">
        <v>5.071</v>
      </c>
      <c r="I108" s="42">
        <f t="shared" si="16"/>
        <v>2.913</v>
      </c>
      <c r="J108" s="1">
        <f t="shared" si="17"/>
        <v>1.0234466186062479</v>
      </c>
      <c r="K108" s="1">
        <f t="shared" si="18"/>
        <v>0.04912461380020582</v>
      </c>
      <c r="L108" s="1">
        <f t="shared" si="19"/>
        <v>0.04799919498205466</v>
      </c>
      <c r="M108" s="1">
        <f t="shared" si="20"/>
        <v>0.020226075872941267</v>
      </c>
      <c r="N108" s="41">
        <f t="shared" si="21"/>
        <v>42.1383647798742</v>
      </c>
      <c r="O108" s="41">
        <f t="shared" si="22"/>
        <v>5.879664570231037</v>
      </c>
      <c r="P108" s="41">
        <f t="shared" si="23"/>
        <v>51.98197064989476</v>
      </c>
    </row>
    <row r="109" spans="1:16" ht="12.75">
      <c r="A109" t="s">
        <v>16</v>
      </c>
      <c r="B109" s="17">
        <v>13</v>
      </c>
      <c r="C109" s="17">
        <v>14</v>
      </c>
      <c r="D109" s="24">
        <v>4.5412</v>
      </c>
      <c r="E109" s="24">
        <v>7.5066</v>
      </c>
      <c r="F109" s="10">
        <v>4.6881</v>
      </c>
      <c r="G109" s="10">
        <v>4.6259</v>
      </c>
      <c r="H109" s="1">
        <v>4.6223</v>
      </c>
      <c r="I109" s="42">
        <f t="shared" si="16"/>
        <v>2.895</v>
      </c>
      <c r="J109" s="1">
        <f t="shared" si="17"/>
        <v>1.0243177892918824</v>
      </c>
      <c r="K109" s="1">
        <f t="shared" si="18"/>
        <v>0.05074265975820396</v>
      </c>
      <c r="L109" s="1">
        <f t="shared" si="19"/>
        <v>0.049538004990895154</v>
      </c>
      <c r="M109" s="1">
        <f t="shared" si="20"/>
        <v>0.020975247858636508</v>
      </c>
      <c r="N109" s="41">
        <f t="shared" si="21"/>
        <v>42.341729067393125</v>
      </c>
      <c r="O109" s="41">
        <f t="shared" si="22"/>
        <v>5.572770592238987</v>
      </c>
      <c r="P109" s="41">
        <f t="shared" si="23"/>
        <v>52.08550034036789</v>
      </c>
    </row>
    <row r="110" spans="1:16" ht="12.75">
      <c r="A110" t="s">
        <v>16</v>
      </c>
      <c r="B110" s="17">
        <v>15</v>
      </c>
      <c r="C110" s="17">
        <v>16</v>
      </c>
      <c r="D110" s="24">
        <v>4.9763</v>
      </c>
      <c r="E110" s="24">
        <v>7.9756</v>
      </c>
      <c r="F110" s="10">
        <v>5.1249</v>
      </c>
      <c r="G110" s="10">
        <v>5.0627</v>
      </c>
      <c r="H110" s="1">
        <v>5.0591</v>
      </c>
      <c r="I110" s="42">
        <f t="shared" si="16"/>
        <v>2.928</v>
      </c>
      <c r="J110" s="1">
        <f t="shared" si="17"/>
        <v>1.0243510928961748</v>
      </c>
      <c r="K110" s="1">
        <f t="shared" si="18"/>
        <v>0.050751366120218605</v>
      </c>
      <c r="L110" s="1">
        <f t="shared" si="19"/>
        <v>0.04954489380855536</v>
      </c>
      <c r="M110" s="1">
        <f t="shared" si="20"/>
        <v>0.020738172240189316</v>
      </c>
      <c r="N110" s="41">
        <f t="shared" si="21"/>
        <v>41.857335127859876</v>
      </c>
      <c r="O110" s="41">
        <f t="shared" si="22"/>
        <v>5.509017496636013</v>
      </c>
      <c r="P110" s="41">
        <f t="shared" si="23"/>
        <v>52.63364737550411</v>
      </c>
    </row>
    <row r="111" spans="1:16" ht="12.75">
      <c r="A111" t="s">
        <v>16</v>
      </c>
      <c r="B111" s="17">
        <v>17</v>
      </c>
      <c r="C111" s="17">
        <v>18</v>
      </c>
      <c r="D111" s="24">
        <v>4.7888</v>
      </c>
      <c r="E111" s="24">
        <v>7.7446</v>
      </c>
      <c r="F111" s="10">
        <v>4.9462</v>
      </c>
      <c r="G111" s="10">
        <v>4.8848</v>
      </c>
      <c r="H111" s="1">
        <v>4.8806</v>
      </c>
      <c r="I111" s="42">
        <f t="shared" si="16"/>
        <v>2.879</v>
      </c>
      <c r="J111" s="1">
        <f t="shared" si="17"/>
        <v>1.0266759291420633</v>
      </c>
      <c r="K111" s="1">
        <f t="shared" si="18"/>
        <v>0.054671761028134765</v>
      </c>
      <c r="L111" s="1">
        <f t="shared" si="19"/>
        <v>0.05325123486027471</v>
      </c>
      <c r="M111" s="1">
        <f t="shared" si="20"/>
        <v>0.02077271804587587</v>
      </c>
      <c r="N111" s="41">
        <f t="shared" si="21"/>
        <v>39.008894536213404</v>
      </c>
      <c r="O111" s="41">
        <f t="shared" si="22"/>
        <v>6.0678526048284365</v>
      </c>
      <c r="P111" s="41">
        <f t="shared" si="23"/>
        <v>54.92325285895816</v>
      </c>
    </row>
    <row r="112" spans="1:16" ht="12.75">
      <c r="A112" t="s">
        <v>16</v>
      </c>
      <c r="B112" s="17">
        <v>19</v>
      </c>
      <c r="C112" s="17">
        <v>20</v>
      </c>
      <c r="D112" s="24">
        <v>5.0255</v>
      </c>
      <c r="E112" s="24">
        <v>8.0913</v>
      </c>
      <c r="F112" s="1">
        <v>5.1945</v>
      </c>
      <c r="G112" s="1">
        <v>5.1306</v>
      </c>
      <c r="H112" s="1">
        <v>5.1259</v>
      </c>
      <c r="I112" s="42">
        <f t="shared" si="16"/>
        <v>2.983</v>
      </c>
      <c r="J112" s="1">
        <f t="shared" si="17"/>
        <v>1.0277572913174657</v>
      </c>
      <c r="K112" s="1">
        <f t="shared" si="18"/>
        <v>0.056654374790479245</v>
      </c>
      <c r="L112" s="1">
        <f t="shared" si="19"/>
        <v>0.05512427425141874</v>
      </c>
      <c r="M112" s="1">
        <f t="shared" si="20"/>
        <v>0.020842846891512622</v>
      </c>
      <c r="N112" s="41">
        <f t="shared" si="21"/>
        <v>37.8106508875737</v>
      </c>
      <c r="O112" s="41">
        <f t="shared" si="22"/>
        <v>6.324142011835132</v>
      </c>
      <c r="P112" s="41">
        <f t="shared" si="23"/>
        <v>55.865207100591164</v>
      </c>
    </row>
    <row r="113" spans="1:16" ht="12.75">
      <c r="A113" t="s">
        <v>16</v>
      </c>
      <c r="B113" s="17">
        <v>21</v>
      </c>
      <c r="C113" s="17">
        <v>22</v>
      </c>
      <c r="D113" s="24">
        <v>5.6499</v>
      </c>
      <c r="E113" s="28">
        <v>8.6976</v>
      </c>
      <c r="F113" s="10">
        <v>5.8232</v>
      </c>
      <c r="G113" s="10">
        <v>5.7577</v>
      </c>
      <c r="H113" s="1">
        <v>5.753</v>
      </c>
      <c r="I113" s="42">
        <f t="shared" si="16"/>
        <v>2.962</v>
      </c>
      <c r="J113" s="1">
        <f t="shared" si="17"/>
        <v>1.0289331532748143</v>
      </c>
      <c r="K113" s="1">
        <f t="shared" si="18"/>
        <v>0.05850776502363275</v>
      </c>
      <c r="L113" s="1">
        <f t="shared" si="19"/>
        <v>0.05686255208846022</v>
      </c>
      <c r="M113" s="1">
        <f t="shared" si="20"/>
        <v>0.02149161662893333</v>
      </c>
      <c r="N113" s="41">
        <f t="shared" si="21"/>
        <v>37.795729948066956</v>
      </c>
      <c r="O113" s="41">
        <f t="shared" si="22"/>
        <v>6.167224466243112</v>
      </c>
      <c r="P113" s="41">
        <f t="shared" si="23"/>
        <v>56.03704558568993</v>
      </c>
    </row>
    <row r="114" spans="1:16" ht="12.75">
      <c r="A114" t="s">
        <v>16</v>
      </c>
      <c r="B114" s="17">
        <v>23</v>
      </c>
      <c r="C114" s="17">
        <v>24</v>
      </c>
      <c r="D114" s="24">
        <v>5.338</v>
      </c>
      <c r="E114" s="28">
        <v>8.3906</v>
      </c>
      <c r="F114" s="10">
        <v>5.5153</v>
      </c>
      <c r="G114" s="10">
        <v>5.4485</v>
      </c>
      <c r="H114" s="1">
        <v>5.443</v>
      </c>
      <c r="I114" s="42">
        <f t="shared" si="16"/>
        <v>2.965</v>
      </c>
      <c r="J114" s="1">
        <f t="shared" si="17"/>
        <v>1.0295446880269812</v>
      </c>
      <c r="K114" s="1">
        <f t="shared" si="18"/>
        <v>0.0597976391231028</v>
      </c>
      <c r="L114" s="1">
        <f t="shared" si="19"/>
        <v>0.05808163532726195</v>
      </c>
      <c r="M114" s="1">
        <f t="shared" si="20"/>
        <v>0.02188298499639644</v>
      </c>
      <c r="N114" s="41">
        <f t="shared" si="21"/>
        <v>37.67625493513809</v>
      </c>
      <c r="O114" s="41">
        <f t="shared" si="22"/>
        <v>7.054145516075105</v>
      </c>
      <c r="P114" s="41">
        <f t="shared" si="23"/>
        <v>55.26959954878681</v>
      </c>
    </row>
    <row r="115" spans="1:16" ht="12.75">
      <c r="A115" t="s">
        <v>16</v>
      </c>
      <c r="B115" s="17">
        <v>25</v>
      </c>
      <c r="C115" s="17">
        <v>26</v>
      </c>
      <c r="D115" s="24">
        <v>5.5218</v>
      </c>
      <c r="E115" s="24">
        <v>8.5645</v>
      </c>
      <c r="F115" s="10">
        <v>5.701</v>
      </c>
      <c r="G115" s="10">
        <v>5.6319</v>
      </c>
      <c r="H115" s="1">
        <v>5.6272</v>
      </c>
      <c r="I115" s="42">
        <f t="shared" si="16"/>
        <v>2.955</v>
      </c>
      <c r="J115" s="1">
        <f t="shared" si="17"/>
        <v>1.0296785109983082</v>
      </c>
      <c r="K115" s="1">
        <f t="shared" si="18"/>
        <v>0.06064297800338403</v>
      </c>
      <c r="L115" s="1">
        <f t="shared" si="19"/>
        <v>0.058895060308278756</v>
      </c>
      <c r="M115" s="1">
        <f t="shared" si="20"/>
        <v>0.022710093009498045</v>
      </c>
      <c r="N115" s="41">
        <f t="shared" si="21"/>
        <v>38.56026785714274</v>
      </c>
      <c r="O115" s="41">
        <f t="shared" si="22"/>
        <v>5.9641741071424885</v>
      </c>
      <c r="P115" s="41">
        <f t="shared" si="23"/>
        <v>55.47555803571477</v>
      </c>
    </row>
    <row r="116" spans="1:16" ht="12.75">
      <c r="A116" t="s">
        <v>16</v>
      </c>
      <c r="B116" s="17">
        <v>27</v>
      </c>
      <c r="C116" s="17">
        <v>28</v>
      </c>
      <c r="D116" s="24">
        <v>4.7378</v>
      </c>
      <c r="E116" s="24">
        <v>7.7571</v>
      </c>
      <c r="F116" s="1">
        <v>4.9102</v>
      </c>
      <c r="G116" s="1">
        <v>4.8423</v>
      </c>
      <c r="H116" s="1">
        <v>4.8378</v>
      </c>
      <c r="I116" s="42">
        <f t="shared" si="16"/>
        <v>2.935</v>
      </c>
      <c r="J116" s="1">
        <f t="shared" si="17"/>
        <v>1.0287223168654174</v>
      </c>
      <c r="K116" s="1">
        <f t="shared" si="18"/>
        <v>0.05873935264054503</v>
      </c>
      <c r="L116" s="1">
        <f t="shared" si="19"/>
        <v>0.05709932765872873</v>
      </c>
      <c r="M116" s="1">
        <f t="shared" si="20"/>
        <v>0.022488656311065426</v>
      </c>
      <c r="N116" s="41">
        <f t="shared" si="21"/>
        <v>39.38515081206496</v>
      </c>
      <c r="O116" s="41">
        <f t="shared" si="22"/>
        <v>5.9356148491881715</v>
      </c>
      <c r="P116" s="41">
        <f t="shared" si="23"/>
        <v>54.67923433874687</v>
      </c>
    </row>
    <row r="117" spans="1:16" ht="12.75">
      <c r="A117" t="s">
        <v>16</v>
      </c>
      <c r="B117" s="17">
        <v>29</v>
      </c>
      <c r="C117" s="17">
        <v>30</v>
      </c>
      <c r="D117" s="24">
        <v>5.518</v>
      </c>
      <c r="E117" s="28">
        <v>8.5475</v>
      </c>
      <c r="F117" s="10">
        <v>5.6805</v>
      </c>
      <c r="G117" s="10">
        <v>5.6098</v>
      </c>
      <c r="H117" s="1">
        <v>5.6053</v>
      </c>
      <c r="I117" s="42">
        <f t="shared" si="16"/>
        <v>2.953</v>
      </c>
      <c r="J117" s="1">
        <f t="shared" si="17"/>
        <v>1.0259058584490348</v>
      </c>
      <c r="K117" s="1">
        <f t="shared" si="18"/>
        <v>0.055028784287165775</v>
      </c>
      <c r="L117" s="1">
        <f t="shared" si="19"/>
        <v>0.05363921439181401</v>
      </c>
      <c r="M117" s="1">
        <f t="shared" si="20"/>
        <v>0.023337184353853915</v>
      </c>
      <c r="N117" s="41">
        <f t="shared" si="21"/>
        <v>43.50769230769243</v>
      </c>
      <c r="O117" s="41">
        <f t="shared" si="22"/>
        <v>6.297230769230987</v>
      </c>
      <c r="P117" s="41">
        <f t="shared" si="23"/>
        <v>50.195076923076584</v>
      </c>
    </row>
    <row r="118" spans="1:16" ht="12.75">
      <c r="A118" t="s">
        <v>16</v>
      </c>
      <c r="B118" s="17">
        <v>31</v>
      </c>
      <c r="C118" s="17">
        <v>32</v>
      </c>
      <c r="D118" s="24">
        <v>5.4115</v>
      </c>
      <c r="E118" s="24">
        <v>8.4835</v>
      </c>
      <c r="F118" s="10">
        <v>5.5596</v>
      </c>
      <c r="G118" s="10">
        <v>5.4871</v>
      </c>
      <c r="H118" s="1">
        <v>5.4831</v>
      </c>
      <c r="I118" s="42">
        <f t="shared" si="16"/>
        <v>3.005</v>
      </c>
      <c r="J118" s="1">
        <f t="shared" si="17"/>
        <v>1.022296173044925</v>
      </c>
      <c r="K118" s="1">
        <f t="shared" si="18"/>
        <v>0.04928452579034924</v>
      </c>
      <c r="L118" s="1">
        <f t="shared" si="19"/>
        <v>0.0482096354166665</v>
      </c>
      <c r="M118" s="1">
        <f t="shared" si="20"/>
        <v>0.023600260416666602</v>
      </c>
      <c r="N118" s="41">
        <f t="shared" si="21"/>
        <v>48.95340985820395</v>
      </c>
      <c r="O118" s="41">
        <f t="shared" si="22"/>
        <v>6.141796083726558</v>
      </c>
      <c r="P118" s="41">
        <f t="shared" si="23"/>
        <v>44.90479405806949</v>
      </c>
    </row>
    <row r="119" spans="1:16" ht="12.75">
      <c r="A119" t="s">
        <v>16</v>
      </c>
      <c r="B119" s="17">
        <v>33</v>
      </c>
      <c r="C119" s="17">
        <v>34</v>
      </c>
      <c r="D119" s="24">
        <v>5.3243</v>
      </c>
      <c r="E119" s="24">
        <v>8.3185</v>
      </c>
      <c r="F119" s="10">
        <v>5.4578</v>
      </c>
      <c r="G119" s="10">
        <v>5.3878</v>
      </c>
      <c r="H119" s="1">
        <v>5.3842</v>
      </c>
      <c r="I119" s="42">
        <f t="shared" si="16"/>
        <v>2.935</v>
      </c>
      <c r="J119" s="1">
        <f t="shared" si="17"/>
        <v>1.0201703577512777</v>
      </c>
      <c r="K119" s="1">
        <f t="shared" si="18"/>
        <v>0.045485519591141305</v>
      </c>
      <c r="L119" s="1">
        <f t="shared" si="19"/>
        <v>0.04458619998664075</v>
      </c>
      <c r="M119" s="1">
        <f t="shared" si="20"/>
        <v>0.023378531828200984</v>
      </c>
      <c r="N119" s="41">
        <f t="shared" si="21"/>
        <v>52.4344569288386</v>
      </c>
      <c r="O119" s="41">
        <f t="shared" si="22"/>
        <v>6.132134831461524</v>
      </c>
      <c r="P119" s="41">
        <f t="shared" si="23"/>
        <v>41.43340823969987</v>
      </c>
    </row>
    <row r="120" spans="1:16" ht="12.75">
      <c r="A120" t="s">
        <v>16</v>
      </c>
      <c r="B120" s="17">
        <v>35</v>
      </c>
      <c r="C120" s="17">
        <v>36</v>
      </c>
      <c r="D120" s="24">
        <v>5.0746</v>
      </c>
      <c r="E120" s="24">
        <v>8.0154</v>
      </c>
      <c r="F120" s="10">
        <v>5.2102</v>
      </c>
      <c r="G120" s="10">
        <v>5.1409</v>
      </c>
      <c r="H120" s="1">
        <v>5.1369</v>
      </c>
      <c r="I120" s="42">
        <f t="shared" si="16"/>
        <v>2.88</v>
      </c>
      <c r="J120" s="1">
        <f t="shared" si="17"/>
        <v>1.0211111111111109</v>
      </c>
      <c r="K120" s="1">
        <f t="shared" si="18"/>
        <v>0.047083333333333394</v>
      </c>
      <c r="L120" s="1">
        <f t="shared" si="19"/>
        <v>0.04610990206746471</v>
      </c>
      <c r="M120" s="1">
        <f t="shared" si="20"/>
        <v>0.02356501632208928</v>
      </c>
      <c r="N120" s="41">
        <f t="shared" si="21"/>
        <v>51.106194690265525</v>
      </c>
      <c r="O120" s="41">
        <f t="shared" si="22"/>
        <v>6.707964601770654</v>
      </c>
      <c r="P120" s="41">
        <f t="shared" si="23"/>
        <v>42.18584070796382</v>
      </c>
    </row>
    <row r="121" spans="1:16" ht="12.75">
      <c r="A121" t="s">
        <v>16</v>
      </c>
      <c r="B121" s="17">
        <v>37</v>
      </c>
      <c r="C121" s="17">
        <v>38</v>
      </c>
      <c r="D121" s="24">
        <v>4.6847</v>
      </c>
      <c r="E121" s="24">
        <v>7.6344</v>
      </c>
      <c r="F121" s="1">
        <v>4.8151</v>
      </c>
      <c r="G121" s="1">
        <v>4.7461</v>
      </c>
      <c r="H121" s="1">
        <v>4.742</v>
      </c>
      <c r="I121" s="42">
        <f t="shared" si="16"/>
        <v>2.892</v>
      </c>
      <c r="J121" s="1">
        <f t="shared" si="17"/>
        <v>1.019951590594744</v>
      </c>
      <c r="K121" s="1">
        <f t="shared" si="18"/>
        <v>0.04508990318118944</v>
      </c>
      <c r="L121" s="1">
        <f t="shared" si="19"/>
        <v>0.04420788554768277</v>
      </c>
      <c r="M121" s="1">
        <f t="shared" si="20"/>
        <v>0.023392209377224787</v>
      </c>
      <c r="N121" s="41">
        <f t="shared" si="21"/>
        <v>52.91411042944788</v>
      </c>
      <c r="O121" s="41">
        <f t="shared" si="22"/>
        <v>7.149846625767254</v>
      </c>
      <c r="P121" s="41">
        <f t="shared" si="23"/>
        <v>39.936042944784866</v>
      </c>
    </row>
    <row r="122" spans="1:16" ht="12.75">
      <c r="A122" t="s">
        <v>16</v>
      </c>
      <c r="B122" s="17">
        <v>39</v>
      </c>
      <c r="C122" s="17">
        <v>40</v>
      </c>
      <c r="D122" s="24">
        <v>4.8939</v>
      </c>
      <c r="E122" s="23">
        <v>7.8904</v>
      </c>
      <c r="F122" s="10">
        <v>5.0244</v>
      </c>
      <c r="G122" s="10">
        <v>4.9563</v>
      </c>
      <c r="H122" s="1">
        <v>4.9523</v>
      </c>
      <c r="I122" s="42">
        <f t="shared" si="16"/>
        <v>2.939</v>
      </c>
      <c r="J122" s="1">
        <f t="shared" si="17"/>
        <v>1.0195644777135078</v>
      </c>
      <c r="K122" s="1">
        <f t="shared" si="18"/>
        <v>0.044402858115004974</v>
      </c>
      <c r="L122" s="1">
        <f t="shared" si="19"/>
        <v>0.04355080927749029</v>
      </c>
      <c r="M122" s="1">
        <f t="shared" si="20"/>
        <v>0.022726514266644515</v>
      </c>
      <c r="N122" s="41">
        <f t="shared" si="21"/>
        <v>52.18390804597737</v>
      </c>
      <c r="O122" s="41">
        <f t="shared" si="22"/>
        <v>6.970114942527989</v>
      </c>
      <c r="P122" s="41">
        <f t="shared" si="23"/>
        <v>40.84597701149464</v>
      </c>
    </row>
    <row r="123" spans="1:16" ht="12.75">
      <c r="A123" t="s">
        <v>16</v>
      </c>
      <c r="B123" s="17">
        <v>41</v>
      </c>
      <c r="C123" s="17">
        <v>42</v>
      </c>
      <c r="D123" s="14">
        <v>5.0986</v>
      </c>
      <c r="E123" s="23">
        <v>8.0344</v>
      </c>
      <c r="F123" s="10">
        <v>5.2366</v>
      </c>
      <c r="G123" s="10">
        <v>5.1689</v>
      </c>
      <c r="H123" s="1">
        <v>5.1652</v>
      </c>
      <c r="I123" s="42">
        <f t="shared" si="16"/>
        <v>2.873</v>
      </c>
      <c r="J123" s="1">
        <f t="shared" si="17"/>
        <v>1.021858684302123</v>
      </c>
      <c r="K123" s="1">
        <f t="shared" si="18"/>
        <v>0.04803341454925161</v>
      </c>
      <c r="L123" s="1">
        <f t="shared" si="19"/>
        <v>0.04700592683425299</v>
      </c>
      <c r="M123" s="1">
        <f t="shared" si="20"/>
        <v>0.023060153961441628</v>
      </c>
      <c r="N123" s="41">
        <f t="shared" si="21"/>
        <v>49.05797101449302</v>
      </c>
      <c r="O123" s="41">
        <f t="shared" si="22"/>
        <v>6.096956521739561</v>
      </c>
      <c r="P123" s="41">
        <f t="shared" si="23"/>
        <v>44.845072463767416</v>
      </c>
    </row>
    <row r="124" spans="1:16" ht="12.75">
      <c r="A124" t="s">
        <v>16</v>
      </c>
      <c r="B124" s="17">
        <v>43</v>
      </c>
      <c r="C124" s="17">
        <v>44</v>
      </c>
      <c r="D124" s="10">
        <v>4.7288</v>
      </c>
      <c r="E124" s="10">
        <v>7.7329</v>
      </c>
      <c r="F124" s="10">
        <v>4.8576</v>
      </c>
      <c r="G124" s="10">
        <v>4.7872</v>
      </c>
      <c r="H124" s="1">
        <v>4.7836</v>
      </c>
      <c r="I124" s="42">
        <f t="shared" si="16"/>
        <v>2.948</v>
      </c>
      <c r="J124" s="1">
        <f t="shared" si="17"/>
        <v>1.0190298507462687</v>
      </c>
      <c r="K124" s="1">
        <f t="shared" si="18"/>
        <v>0.04369063772048848</v>
      </c>
      <c r="L124" s="1">
        <f t="shared" si="19"/>
        <v>0.04287473785826039</v>
      </c>
      <c r="M124" s="1">
        <f t="shared" si="20"/>
        <v>0.023434639326253903</v>
      </c>
      <c r="N124" s="41">
        <f t="shared" si="21"/>
        <v>54.65838509316718</v>
      </c>
      <c r="O124" s="41">
        <f t="shared" si="22"/>
        <v>6.35590062111888</v>
      </c>
      <c r="P124" s="41">
        <f t="shared" si="23"/>
        <v>38.98571428571394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Croix Watershed Research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Jeremy Williamson</cp:lastModifiedBy>
  <cp:lastPrinted>2014-05-08T14:16:45Z</cp:lastPrinted>
  <dcterms:created xsi:type="dcterms:W3CDTF">2003-06-05T19:13:58Z</dcterms:created>
  <dcterms:modified xsi:type="dcterms:W3CDTF">2016-09-21T16:28:02Z</dcterms:modified>
  <cp:category/>
  <cp:version/>
  <cp:contentType/>
  <cp:contentStatus/>
</cp:coreProperties>
</file>