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23685" windowHeight="11145" firstSheet="3" activeTab="3"/>
  </bookViews>
  <sheets>
    <sheet name="Raw" sheetId="1" r:id="rId1"/>
    <sheet name="Raw + Dil Fact" sheetId="2" r:id="rId2"/>
    <sheet name="Final" sheetId="3" r:id="rId3"/>
    <sheet name="Final by Sample" sheetId="4" r:id="rId4"/>
    <sheet name="Sheet1" sheetId="5" r:id="rId5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<sst xmlns="http://schemas.openxmlformats.org/spreadsheetml/2006/main" count="283" uniqueCount="131">
  <si>
    <t>Sample ID</t>
  </si>
  <si>
    <t>Lachat Result (mg SiO2/L)</t>
  </si>
  <si>
    <t>Dilution Factor</t>
  </si>
  <si>
    <t>Final Result (mg SiO2/g)</t>
  </si>
  <si>
    <t>Pink = air spike or odd sample peak</t>
  </si>
  <si>
    <t>mg/g SiO2</t>
  </si>
  <si>
    <t>3 hour</t>
  </si>
  <si>
    <t>4 hour</t>
  </si>
  <si>
    <t>5 hour</t>
  </si>
  <si>
    <t>Blue = no consistent increase in concentration</t>
  </si>
  <si>
    <t>over time</t>
  </si>
  <si>
    <t>Tray A</t>
  </si>
  <si>
    <t>Tray B</t>
  </si>
  <si>
    <t>Tray C</t>
  </si>
  <si>
    <t>Inst rep</t>
  </si>
  <si>
    <t>DI Blank</t>
  </si>
  <si>
    <t>Chk Stnd 0.928 ppm SiO2</t>
  </si>
  <si>
    <t>Chk Stnd 10.0 ppm SiO2</t>
  </si>
  <si>
    <t>Chk Stnd 23.2 ppm SiO2</t>
  </si>
  <si>
    <t>20 Blank 3 hr</t>
  </si>
  <si>
    <t>21 LFB 3 hr</t>
  </si>
  <si>
    <t>inst rep 20 Blank 3 hr</t>
  </si>
  <si>
    <t>20 Blank 4 hr</t>
  </si>
  <si>
    <t>21 LFB 4 hr</t>
  </si>
  <si>
    <t>inst rep 20 Blank 4 hr</t>
  </si>
  <si>
    <t>20 Blank 5 hr</t>
  </si>
  <si>
    <t>21 LFB 5 hr</t>
  </si>
  <si>
    <t>inst rep 20 Blank 5 hr</t>
  </si>
  <si>
    <t>RR 18 Bone Lake 1A 48 cm 5 hr</t>
  </si>
  <si>
    <t>1 Blake Lake 1A 1 cm 3 hr</t>
  </si>
  <si>
    <t>2 Blake Lake 1A 7 cm 3 hr</t>
  </si>
  <si>
    <t>3 Blake Lake 1A 10 cm 3 hr</t>
  </si>
  <si>
    <t>4 Blake Lake 1A 13 cm 3 hr</t>
  </si>
  <si>
    <t>5 Blake Lake 1A 16 cm 3 hr</t>
  </si>
  <si>
    <t>6 Blake Lake 1A 19 cm 3 hr</t>
  </si>
  <si>
    <t>7 Dup 1 Blake Lake 1A 19 cm 3 hr</t>
  </si>
  <si>
    <t>8 Dup 2 Blake Lake 1A 19 cm 3 hr</t>
  </si>
  <si>
    <t>9 Blake Lake 1A 21 cm 3 hr</t>
  </si>
  <si>
    <t>10 Blake Lake 1A 23 cm 3 hr</t>
  </si>
  <si>
    <t>11 Blake Lake 1A 25 cm 3 hr</t>
  </si>
  <si>
    <t>12 Blake Lake 1A 27 cm 3 hr</t>
  </si>
  <si>
    <t>13 Blake Lake 1A 29 cm 3 hr</t>
  </si>
  <si>
    <t>14 Blake Lake 1A 31 cm 3 hr</t>
  </si>
  <si>
    <t>15 Dup 1 Blake Lake 1A 31 cm 3 hr</t>
  </si>
  <si>
    <t>16  Dup 2 Blake Lake 1A 31 cm 3 hr</t>
  </si>
  <si>
    <t>17 Blake Lake 1A 33 cm 3 hr</t>
  </si>
  <si>
    <t>18 Blake Lake 1A 37 cm 3 hr</t>
  </si>
  <si>
    <t>19 Blake Lake 1A 39 cm 3 hr</t>
  </si>
  <si>
    <t>22 Spike 10 cm 3 hr</t>
  </si>
  <si>
    <t>inst rep 5 Blake Lake 1A 16 cm 3 hr</t>
  </si>
  <si>
    <t>inst rep 11 Blake Lake 1A 25 cm 3 hr</t>
  </si>
  <si>
    <t>AS 2 Blake Lake 1A 7 cm 3 hr</t>
  </si>
  <si>
    <t>AS 3 Blake Lake 1A 10 cm 3 hr</t>
  </si>
  <si>
    <t>AS 4 Blake Lake 1A 13 cm 3 hr</t>
  </si>
  <si>
    <t>1 Blake Lake 1A 1 cm 4 hr</t>
  </si>
  <si>
    <t>2 Blake Lake 1A 7 cm 4 hr</t>
  </si>
  <si>
    <t>3 Blake Lake 1A 10 cm 4 hr</t>
  </si>
  <si>
    <t>4 Blake Lake 1A 13 cm 4 hr</t>
  </si>
  <si>
    <t>5 Blake Lake 1A 16 cm 4 hr</t>
  </si>
  <si>
    <t>6 Blake Lake 1A 19 cm 4 hr</t>
  </si>
  <si>
    <t>7 Dup 1 Blake Lake 1A 19 cm 4 hr</t>
  </si>
  <si>
    <t>8 Dup 2 Blake Lake 1A 19 cm 4 hr</t>
  </si>
  <si>
    <t>9 Blake Lake 1A 21 cm 4 hr</t>
  </si>
  <si>
    <t>10 Blake Lake 1A 23 cm 4 hr</t>
  </si>
  <si>
    <t>11 Blake Lake 1A 25 cm 4 hr</t>
  </si>
  <si>
    <t>12 Blake Lake 1A 27 cm 4 hr</t>
  </si>
  <si>
    <t>13 Blake Lake 1A 29 cm 4 hr</t>
  </si>
  <si>
    <t>14 Blake Lake 1A 31 cm 4 hr</t>
  </si>
  <si>
    <t>15 Dup 1 Blake Lake 1A 31 cm 4 hr</t>
  </si>
  <si>
    <t>16  Dup 2 Blake Lake 1A 31 cm 4 hr</t>
  </si>
  <si>
    <t>17 Blake Lake 1A 33 cm 4 hr</t>
  </si>
  <si>
    <t>18 Blake Lake 1A 37 cm 4 hr</t>
  </si>
  <si>
    <t>19 Blake Lake 1A 39 cm 4 hr</t>
  </si>
  <si>
    <t>22 Spike 10 cm 4 hr</t>
  </si>
  <si>
    <t>inst rep 5 Blake Lake 1A 16 cm 4 hr</t>
  </si>
  <si>
    <t>inst rep 12 Blake Lake 1A 27 cm 4 hr</t>
  </si>
  <si>
    <t>RR 22 Spike 19 cm Bone 5 hr</t>
  </si>
  <si>
    <t>1 Blake Lake 1A 1 cm 5 hr</t>
  </si>
  <si>
    <t>2 Blake Lake 1A 7 cm 5 hr</t>
  </si>
  <si>
    <t>3 Blake Lake 1A 10 cm 5 hr</t>
  </si>
  <si>
    <t>4 Blake Lake 1A 13 cm 5 hr</t>
  </si>
  <si>
    <t>5 Blake Lake 1A 16 cm 5 hr</t>
  </si>
  <si>
    <t>6 Blake Lake 1A 19 cm 5 hr</t>
  </si>
  <si>
    <t>7 Dup 1 Blake Lake 1A 19 cm 5 hr</t>
  </si>
  <si>
    <t>8 Dup 2 Blake Lake 1A 19 cm 5 hr</t>
  </si>
  <si>
    <t>9 Blake Lake 1A 21 cm 5 hr</t>
  </si>
  <si>
    <t>10 Blake Lake 1A 23 cm 5 hr</t>
  </si>
  <si>
    <t>11 Blake Lake 1A 25 cm 5 hr</t>
  </si>
  <si>
    <t>12 Blake Lake 1A 27 cm 5 hr</t>
  </si>
  <si>
    <t>13 Blake Lake 1A 29 cm 5 hr</t>
  </si>
  <si>
    <t>14 Blake Lake 1A 31 cm 5 hr</t>
  </si>
  <si>
    <t>15 Dup 1 Blake Lake 1A 31 cm 5 hr</t>
  </si>
  <si>
    <t>16  Dup 2 Blake Lake 1A 31 cm 5 hr</t>
  </si>
  <si>
    <t>17 Blake Lake 1A 33 cm 5 hr</t>
  </si>
  <si>
    <t>18 Blake Lake 1A 37 cm 5 hr</t>
  </si>
  <si>
    <t>19 Blake Lake 1A 39 cm 5 hr</t>
  </si>
  <si>
    <t>22 Spike 10 cm 5 hr</t>
  </si>
  <si>
    <t>inst rep 3 Blake Lake 1A 10 cm 5 hr</t>
  </si>
  <si>
    <t>inst rep 18 Blake Lake 1A 37 cm 5 hr</t>
  </si>
  <si>
    <t>AS 9 Blake Lake 1A 21 cm 5 hr</t>
  </si>
  <si>
    <t>Blake Lake 1A 1 cm</t>
  </si>
  <si>
    <t>Blake Lake 1A 7 cm</t>
  </si>
  <si>
    <t>Blake Lake 1A 10 cm</t>
  </si>
  <si>
    <t>Blake Lake 1A 13 cm</t>
  </si>
  <si>
    <t>Blake Lake 1A 16 cm</t>
  </si>
  <si>
    <t>Blake Lake 1A 19 cm</t>
  </si>
  <si>
    <t>Blake Lake 1A 21 cm</t>
  </si>
  <si>
    <t>Blake Lake 1A 23 cm</t>
  </si>
  <si>
    <t>Blake Lake 1A 25 cm</t>
  </si>
  <si>
    <t>Blake Lake 1A 27 cm</t>
  </si>
  <si>
    <t>Blake Lake 1A 29 cm</t>
  </si>
  <si>
    <t>Blake Lake 1A 31 cm</t>
  </si>
  <si>
    <t>Blake Lake 1A 33 cm</t>
  </si>
  <si>
    <t>Blake Lake 1A 37 cm</t>
  </si>
  <si>
    <t>Blake Lake 1A 39 cm</t>
  </si>
  <si>
    <t>Conc Method</t>
  </si>
  <si>
    <t>Depth</t>
  </si>
  <si>
    <t>g/cm2 yr</t>
  </si>
  <si>
    <t>wt % BSi</t>
  </si>
  <si>
    <t>mg/cm2 yr</t>
  </si>
  <si>
    <t>(1)-slope, (0)-mean</t>
  </si>
  <si>
    <t>slope</t>
  </si>
  <si>
    <t>int</t>
  </si>
  <si>
    <t>ave</t>
  </si>
  <si>
    <t>conc</t>
  </si>
  <si>
    <t>Date</t>
  </si>
  <si>
    <t>sed rate</t>
  </si>
  <si>
    <t>flux SiO2</t>
  </si>
  <si>
    <t>Adj depth</t>
  </si>
  <si>
    <t>g/100g sed</t>
  </si>
  <si>
    <t>flux SiO2 mg/cm2 yr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</si>
</sst>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</numFmts>
  <fonts count="38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2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6"/>
  <sheetViews>
    <sheetView zoomScalePageLayoutView="0" workbookViewId="0" topLeftCell="A1">
      <selection activeCell="B103" sqref="B103"/>
    </sheetView>
  </sheetViews>
  <sheetFormatPr defaultColWidth="8.8515625" defaultRowHeight="12.75"/>
  <cols>
    <col min="1" max="1" width="31.00390625" style="0" bestFit="1" customWidth="1"/>
    <col min="2" max="2" width="12.421875" style="0" bestFit="1" customWidth="1"/>
    <col min="3" max="3" width="9.421875" style="0" bestFit="1" customWidth="1"/>
    <col min="4" max="4" width="11.421875" style="0" customWidth="1"/>
    <col min="5" max="5" width="32.28125" style="0" bestFit="1" customWidth="1"/>
    <col min="6" max="6" width="6.8515625" style="0" customWidth="1"/>
    <col min="7" max="7" width="10.8515625" style="0" customWidth="1"/>
    <col min="8" max="8" width="7.00390625" style="0" customWidth="1"/>
  </cols>
  <sheetData>
    <row r="1" spans="1:5" ht="25.5">
      <c r="A1" t="s">
        <v>0</v>
      </c>
      <c r="B1" s="1" t="s">
        <v>1</v>
      </c>
      <c r="C1" s="1"/>
      <c r="D1" s="1"/>
      <c r="E1" s="1"/>
    </row>
    <row r="2" spans="2:5" ht="12.75">
      <c r="B2" s="1"/>
      <c r="C2" s="1"/>
      <c r="D2" s="1"/>
      <c r="E2" t="s">
        <v>4</v>
      </c>
    </row>
    <row r="3" spans="1:6" ht="12.75">
      <c r="A3" s="3"/>
      <c r="B3" s="4"/>
      <c r="C3" s="3"/>
      <c r="D3" t="s">
        <v>11</v>
      </c>
      <c r="E3" s="3"/>
      <c r="F3" s="3"/>
    </row>
    <row r="4" spans="1:8" ht="12.75">
      <c r="A4" s="3" t="s">
        <v>15</v>
      </c>
      <c r="B4" s="4">
        <v>0.040307</v>
      </c>
      <c r="C4" s="4"/>
      <c r="D4" s="4"/>
      <c r="E4" s="3"/>
      <c r="F4" s="2"/>
      <c r="G4" s="3"/>
      <c r="H4" s="4"/>
    </row>
    <row r="5" spans="1:8" ht="12.75">
      <c r="A5" s="3" t="s">
        <v>16</v>
      </c>
      <c r="B5" s="4">
        <v>0.859809</v>
      </c>
      <c r="C5" s="4"/>
      <c r="D5" s="4"/>
      <c r="E5" s="3"/>
      <c r="F5" s="2"/>
      <c r="G5" s="3"/>
      <c r="H5" s="4"/>
    </row>
    <row r="6" spans="1:8" ht="12.75">
      <c r="A6" s="3" t="s">
        <v>17</v>
      </c>
      <c r="B6" s="4">
        <v>10.074549</v>
      </c>
      <c r="C6" s="4"/>
      <c r="D6" s="4"/>
      <c r="E6" s="3"/>
      <c r="F6" s="2"/>
      <c r="G6" s="3"/>
      <c r="H6" s="4"/>
    </row>
    <row r="7" spans="1:5" ht="12.75">
      <c r="A7" s="3" t="s">
        <v>18</v>
      </c>
      <c r="B7" s="4">
        <v>23.754568</v>
      </c>
      <c r="C7" s="4"/>
      <c r="D7" s="4"/>
      <c r="E7" s="4"/>
    </row>
    <row r="8" spans="1:5" ht="12.75">
      <c r="A8" s="3" t="s">
        <v>15</v>
      </c>
      <c r="B8" s="4">
        <v>0.040307</v>
      </c>
      <c r="C8" s="4"/>
      <c r="D8" s="4"/>
      <c r="E8" s="4"/>
    </row>
    <row r="9" spans="1:5" ht="12.75">
      <c r="A9" s="3" t="s">
        <v>29</v>
      </c>
      <c r="B9" s="4">
        <v>7.602813</v>
      </c>
      <c r="C9" s="4"/>
      <c r="D9" s="4"/>
      <c r="E9" s="3"/>
    </row>
    <row r="10" spans="1:5" ht="12.75">
      <c r="A10" s="3" t="s">
        <v>30</v>
      </c>
      <c r="B10" s="33">
        <v>17.703627</v>
      </c>
      <c r="C10" s="4"/>
      <c r="D10" s="4"/>
      <c r="E10" s="3"/>
    </row>
    <row r="11" spans="1:5" ht="12.75">
      <c r="A11" s="3" t="s">
        <v>31</v>
      </c>
      <c r="B11" s="33">
        <v>14.286489</v>
      </c>
      <c r="C11" s="4"/>
      <c r="D11" s="4"/>
      <c r="E11" s="3"/>
    </row>
    <row r="12" spans="1:5" ht="12.75">
      <c r="A12" s="3" t="s">
        <v>32</v>
      </c>
      <c r="B12" s="33">
        <v>3.099608</v>
      </c>
      <c r="C12" s="4"/>
      <c r="D12" s="4"/>
      <c r="E12" s="3"/>
    </row>
    <row r="13" spans="1:5" ht="12.75">
      <c r="A13" s="3" t="s">
        <v>33</v>
      </c>
      <c r="B13" s="4">
        <v>10.693406</v>
      </c>
      <c r="C13" s="4"/>
      <c r="D13" s="4"/>
      <c r="E13" s="3"/>
    </row>
    <row r="14" spans="1:5" ht="12.75">
      <c r="A14" s="3" t="s">
        <v>34</v>
      </c>
      <c r="B14" s="4">
        <v>10.624497</v>
      </c>
      <c r="C14" s="4"/>
      <c r="D14" s="4"/>
      <c r="E14" s="3"/>
    </row>
    <row r="15" spans="1:6" ht="12.75">
      <c r="A15" s="3" t="s">
        <v>35</v>
      </c>
      <c r="B15" s="4">
        <v>10.174318</v>
      </c>
      <c r="C15" s="4"/>
      <c r="D15" s="4"/>
      <c r="E15" s="3"/>
      <c r="F15" s="3"/>
    </row>
    <row r="16" spans="1:6" ht="12.75">
      <c r="A16" s="3" t="s">
        <v>36</v>
      </c>
      <c r="B16" s="4">
        <v>10.338234</v>
      </c>
      <c r="C16" s="4"/>
      <c r="D16" s="4"/>
      <c r="E16" s="3"/>
      <c r="F16" s="4"/>
    </row>
    <row r="17" spans="1:6" ht="12.75">
      <c r="A17" s="3" t="s">
        <v>37</v>
      </c>
      <c r="B17" s="4">
        <v>9.780542</v>
      </c>
      <c r="C17" s="4"/>
      <c r="D17" s="4"/>
      <c r="E17" s="3"/>
      <c r="F17" s="3"/>
    </row>
    <row r="18" spans="1:6" ht="12.75">
      <c r="A18" s="3" t="s">
        <v>38</v>
      </c>
      <c r="B18" s="4">
        <v>8.541669</v>
      </c>
      <c r="C18" s="4"/>
      <c r="D18" s="4"/>
      <c r="E18" s="3"/>
      <c r="F18" s="3"/>
    </row>
    <row r="19" spans="1:6" ht="12.75">
      <c r="A19" s="3" t="s">
        <v>39</v>
      </c>
      <c r="B19" s="4">
        <v>8.403461</v>
      </c>
      <c r="C19" s="4"/>
      <c r="D19" s="4"/>
      <c r="E19" s="3"/>
      <c r="F19" s="3"/>
    </row>
    <row r="20" spans="1:6" ht="12.75">
      <c r="A20" s="3" t="s">
        <v>40</v>
      </c>
      <c r="B20" s="4">
        <v>8.921294</v>
      </c>
      <c r="C20" s="4"/>
      <c r="D20" s="4"/>
      <c r="E20" s="3"/>
      <c r="F20" s="3"/>
    </row>
    <row r="21" spans="1:6" ht="12.75">
      <c r="A21" s="3" t="s">
        <v>41</v>
      </c>
      <c r="B21" s="4">
        <v>10.142728</v>
      </c>
      <c r="C21" s="4"/>
      <c r="D21" s="4"/>
      <c r="E21" s="4"/>
      <c r="F21" s="3"/>
    </row>
    <row r="22" spans="1:5" ht="12.75">
      <c r="A22" s="3" t="s">
        <v>42</v>
      </c>
      <c r="B22" s="4">
        <v>9.918865</v>
      </c>
      <c r="C22" s="4"/>
      <c r="D22" s="4"/>
      <c r="E22" s="3"/>
    </row>
    <row r="23" spans="1:5" ht="12.75">
      <c r="A23" s="3" t="s">
        <v>43</v>
      </c>
      <c r="B23" s="4">
        <v>10.107816</v>
      </c>
      <c r="C23" s="4"/>
      <c r="D23" s="4"/>
      <c r="E23" s="3"/>
    </row>
    <row r="24" spans="1:5" ht="12.75">
      <c r="A24" s="3" t="s">
        <v>44</v>
      </c>
      <c r="B24" s="4">
        <v>10.29673</v>
      </c>
      <c r="C24" s="4"/>
      <c r="D24" s="4"/>
      <c r="E24" s="3"/>
    </row>
    <row r="25" spans="1:5" ht="12.75">
      <c r="A25" s="3" t="s">
        <v>45</v>
      </c>
      <c r="B25" s="4">
        <v>10.513814</v>
      </c>
      <c r="C25" s="4"/>
      <c r="D25" s="4"/>
      <c r="E25" s="3"/>
    </row>
    <row r="26" spans="1:5" ht="12.75">
      <c r="A26" s="3" t="s">
        <v>46</v>
      </c>
      <c r="B26" s="4">
        <v>9.692266</v>
      </c>
      <c r="C26" s="4"/>
      <c r="D26" s="4"/>
      <c r="E26" s="3"/>
    </row>
    <row r="27" spans="1:5" ht="12.75">
      <c r="A27" s="3" t="s">
        <v>47</v>
      </c>
      <c r="B27" s="4">
        <v>10.215557</v>
      </c>
      <c r="C27" s="4"/>
      <c r="D27" s="4"/>
      <c r="E27" s="4"/>
    </row>
    <row r="28" spans="1:5" ht="12.75">
      <c r="A28" s="3" t="s">
        <v>19</v>
      </c>
      <c r="B28" s="4">
        <v>0.040307</v>
      </c>
      <c r="C28" s="4"/>
      <c r="D28" s="4"/>
      <c r="E28" s="3"/>
    </row>
    <row r="29" spans="1:5" ht="12.75">
      <c r="A29" s="3" t="s">
        <v>20</v>
      </c>
      <c r="B29" s="4">
        <v>3.463341</v>
      </c>
      <c r="C29" s="4"/>
      <c r="D29" s="4"/>
      <c r="E29" s="3"/>
    </row>
    <row r="30" spans="1:5" ht="12.75">
      <c r="A30" s="3" t="s">
        <v>48</v>
      </c>
      <c r="B30" s="4">
        <v>9.553811</v>
      </c>
      <c r="C30" s="4"/>
      <c r="D30" s="4"/>
      <c r="E30" s="3"/>
    </row>
    <row r="31" spans="1:5" ht="12.75">
      <c r="A31" s="3" t="s">
        <v>15</v>
      </c>
      <c r="B31" s="4">
        <v>0.040307</v>
      </c>
      <c r="C31" s="4"/>
      <c r="D31" s="4"/>
      <c r="E31" s="3"/>
    </row>
    <row r="32" spans="1:5" ht="12.75">
      <c r="A32" s="3" t="s">
        <v>21</v>
      </c>
      <c r="B32" s="4">
        <v>0.093294</v>
      </c>
      <c r="C32" s="4"/>
      <c r="D32" s="4"/>
      <c r="E32" s="3"/>
    </row>
    <row r="33" spans="1:5" ht="12.75">
      <c r="A33" s="3" t="s">
        <v>16</v>
      </c>
      <c r="B33" s="4">
        <v>0.854733</v>
      </c>
      <c r="C33" s="4"/>
      <c r="D33" s="4"/>
      <c r="E33" s="3"/>
    </row>
    <row r="34" spans="1:6" ht="12.75">
      <c r="A34" s="3" t="s">
        <v>17</v>
      </c>
      <c r="B34" s="4">
        <v>10.303687</v>
      </c>
      <c r="C34" s="3"/>
      <c r="D34" s="4"/>
      <c r="E34" s="3"/>
      <c r="F34" s="3"/>
    </row>
    <row r="35" spans="1:6" ht="12.75">
      <c r="A35" s="3" t="s">
        <v>18</v>
      </c>
      <c r="B35" s="4">
        <v>23.551006</v>
      </c>
      <c r="C35" s="3"/>
      <c r="D35" s="4"/>
      <c r="E35" s="3"/>
      <c r="F35" s="3"/>
    </row>
    <row r="36" spans="1:6" ht="12.75">
      <c r="A36" s="3" t="s">
        <v>15</v>
      </c>
      <c r="B36" s="4">
        <v>0.040307</v>
      </c>
      <c r="C36" s="3"/>
      <c r="D36" s="4"/>
      <c r="E36" s="3"/>
      <c r="F36" s="3"/>
    </row>
    <row r="37" spans="1:6" ht="12.75">
      <c r="A37" s="3" t="s">
        <v>49</v>
      </c>
      <c r="B37" s="4">
        <v>11.158847</v>
      </c>
      <c r="C37" s="3"/>
      <c r="D37" s="4"/>
      <c r="E37" s="3"/>
      <c r="F37" s="3"/>
    </row>
    <row r="38" spans="1:6" ht="12.75">
      <c r="A38" s="3" t="s">
        <v>50</v>
      </c>
      <c r="B38" s="4">
        <v>8.419844</v>
      </c>
      <c r="C38" s="3"/>
      <c r="D38" s="4"/>
      <c r="E38" s="3"/>
      <c r="F38" s="3"/>
    </row>
    <row r="39" spans="1:6" ht="12.75">
      <c r="A39" s="3" t="s">
        <v>51</v>
      </c>
      <c r="B39" s="4">
        <v>6.818489</v>
      </c>
      <c r="C39" s="3"/>
      <c r="D39" s="4"/>
      <c r="E39" s="3"/>
      <c r="F39" s="3"/>
    </row>
    <row r="40" spans="1:8" s="31" customFormat="1" ht="12.75">
      <c r="A40" s="30" t="s">
        <v>52</v>
      </c>
      <c r="B40" s="26">
        <v>7.180789</v>
      </c>
      <c r="C40" s="27"/>
      <c r="D40" s="30"/>
      <c r="E40" s="27"/>
      <c r="F40" s="32"/>
      <c r="H40" s="27"/>
    </row>
    <row r="41" spans="1:8" s="31" customFormat="1" ht="12.75">
      <c r="A41" s="30" t="s">
        <v>53</v>
      </c>
      <c r="B41" s="26">
        <v>8.735667</v>
      </c>
      <c r="C41" s="27"/>
      <c r="D41" s="30"/>
      <c r="E41" s="27"/>
      <c r="F41" s="32"/>
      <c r="H41" s="27"/>
    </row>
    <row r="42" spans="1:5" ht="12.75">
      <c r="A42" s="3" t="s">
        <v>28</v>
      </c>
      <c r="B42" s="6">
        <v>33.909531</v>
      </c>
      <c r="C42" s="4"/>
      <c r="E42" s="3"/>
    </row>
    <row r="43" spans="1:5" ht="12.75">
      <c r="A43" s="22"/>
      <c r="B43" s="23"/>
      <c r="C43" s="24"/>
      <c r="D43" s="25"/>
      <c r="E43" s="3"/>
    </row>
    <row r="44" spans="1:5" ht="12.75">
      <c r="A44" s="3" t="s">
        <v>15</v>
      </c>
      <c r="B44" s="6">
        <v>0.040307</v>
      </c>
      <c r="C44" s="4"/>
      <c r="D44" t="s">
        <v>12</v>
      </c>
      <c r="E44" s="3"/>
    </row>
    <row r="45" spans="1:5" ht="12.75">
      <c r="A45" s="3" t="s">
        <v>16</v>
      </c>
      <c r="B45" s="6">
        <v>0.839299</v>
      </c>
      <c r="C45" s="4"/>
      <c r="D45" s="4"/>
      <c r="E45" s="3"/>
    </row>
    <row r="46" spans="1:6" ht="12.75">
      <c r="A46" s="3" t="s">
        <v>17</v>
      </c>
      <c r="B46" s="6">
        <v>10.390248</v>
      </c>
      <c r="C46" s="4"/>
      <c r="D46" s="4"/>
      <c r="E46" s="3"/>
      <c r="F46" s="3"/>
    </row>
    <row r="47" spans="1:6" ht="12.75">
      <c r="A47" s="3" t="s">
        <v>15</v>
      </c>
      <c r="B47" s="6">
        <v>0.040307</v>
      </c>
      <c r="C47" s="4"/>
      <c r="D47" s="4"/>
      <c r="E47" s="3"/>
      <c r="F47" s="3"/>
    </row>
    <row r="48" spans="1:6" ht="12.75">
      <c r="A48" s="3" t="s">
        <v>54</v>
      </c>
      <c r="B48" s="6">
        <v>7.60815</v>
      </c>
      <c r="C48" s="4"/>
      <c r="E48" s="4"/>
      <c r="F48" s="3"/>
    </row>
    <row r="49" spans="1:6" ht="12.75">
      <c r="A49" s="3" t="s">
        <v>55</v>
      </c>
      <c r="B49" s="6">
        <v>7.038455</v>
      </c>
      <c r="C49" s="4"/>
      <c r="E49" s="3"/>
      <c r="F49" s="4"/>
    </row>
    <row r="50" spans="1:7" ht="12.75">
      <c r="A50" s="3" t="s">
        <v>56</v>
      </c>
      <c r="B50" s="6">
        <v>7.33114</v>
      </c>
      <c r="C50" s="4"/>
      <c r="D50" s="4"/>
      <c r="E50" s="3"/>
      <c r="F50" s="3"/>
      <c r="G50" s="3"/>
    </row>
    <row r="51" spans="1:6" ht="12.75">
      <c r="A51" s="3" t="s">
        <v>57</v>
      </c>
      <c r="B51" s="6">
        <v>8.854604</v>
      </c>
      <c r="C51" s="4"/>
      <c r="E51" s="3"/>
      <c r="F51" s="3"/>
    </row>
    <row r="52" spans="1:6" ht="12.75">
      <c r="A52" s="3" t="s">
        <v>58</v>
      </c>
      <c r="B52" s="6">
        <v>11.608214</v>
      </c>
      <c r="C52" s="4"/>
      <c r="D52" s="4"/>
      <c r="E52" s="3"/>
      <c r="F52" s="3"/>
    </row>
    <row r="53" spans="1:6" ht="12.75">
      <c r="A53" s="3" t="s">
        <v>59</v>
      </c>
      <c r="B53" s="6">
        <v>11.301251</v>
      </c>
      <c r="C53" s="4"/>
      <c r="D53" s="4"/>
      <c r="E53" s="3"/>
      <c r="F53" s="3"/>
    </row>
    <row r="54" spans="1:6" ht="12.75">
      <c r="A54" s="3" t="s">
        <v>60</v>
      </c>
      <c r="B54" s="6">
        <v>10.737343</v>
      </c>
      <c r="C54" s="4"/>
      <c r="D54" s="4"/>
      <c r="E54" s="4"/>
      <c r="F54" s="3"/>
    </row>
    <row r="55" spans="1:6" ht="12.75">
      <c r="A55" s="3" t="s">
        <v>61</v>
      </c>
      <c r="B55" s="6">
        <v>10.91402</v>
      </c>
      <c r="C55" s="4"/>
      <c r="D55" s="4"/>
      <c r="E55" s="3"/>
      <c r="F55" s="3"/>
    </row>
    <row r="56" spans="1:8" ht="12.75">
      <c r="A56" s="3" t="s">
        <v>62</v>
      </c>
      <c r="B56" s="6">
        <v>10.159351</v>
      </c>
      <c r="C56" s="4"/>
      <c r="D56" s="4"/>
      <c r="E56" s="3"/>
      <c r="F56" s="2"/>
      <c r="H56" s="4"/>
    </row>
    <row r="57" spans="1:6" ht="12.75">
      <c r="A57" s="3" t="s">
        <v>63</v>
      </c>
      <c r="B57" s="6">
        <v>8.918455</v>
      </c>
      <c r="C57" s="4"/>
      <c r="D57" s="4"/>
      <c r="E57" s="3"/>
      <c r="F57" s="3"/>
    </row>
    <row r="58" spans="1:6" ht="12.75">
      <c r="A58" s="3" t="s">
        <v>64</v>
      </c>
      <c r="B58" s="6">
        <v>8.620689</v>
      </c>
      <c r="C58" s="4"/>
      <c r="D58" s="4"/>
      <c r="E58" s="3"/>
      <c r="F58" s="3"/>
    </row>
    <row r="59" spans="1:6" ht="12.75">
      <c r="A59" s="3" t="s">
        <v>65</v>
      </c>
      <c r="B59" s="6">
        <v>9.291432</v>
      </c>
      <c r="C59" s="4"/>
      <c r="D59" s="4"/>
      <c r="E59" s="3"/>
      <c r="F59" s="3"/>
    </row>
    <row r="60" spans="1:6" ht="12.75">
      <c r="A60" s="3" t="s">
        <v>66</v>
      </c>
      <c r="B60" s="6">
        <v>10.307343</v>
      </c>
      <c r="C60" s="4"/>
      <c r="D60" s="4"/>
      <c r="E60" s="3"/>
      <c r="F60" s="3"/>
    </row>
    <row r="61" spans="1:5" ht="12.75">
      <c r="A61" s="3" t="s">
        <v>67</v>
      </c>
      <c r="B61" s="6">
        <v>10.162807</v>
      </c>
      <c r="C61" s="4"/>
      <c r="D61" s="4"/>
      <c r="E61" s="3"/>
    </row>
    <row r="62" spans="1:5" ht="12.75">
      <c r="A62" s="3" t="s">
        <v>68</v>
      </c>
      <c r="B62" s="6">
        <v>10.279273</v>
      </c>
      <c r="C62" s="4"/>
      <c r="D62" s="4"/>
      <c r="E62" s="3"/>
    </row>
    <row r="63" spans="1:5" ht="12.75">
      <c r="A63" s="3" t="s">
        <v>69</v>
      </c>
      <c r="B63" s="6">
        <v>10.335936</v>
      </c>
      <c r="C63" s="4"/>
      <c r="D63" s="4"/>
      <c r="E63" s="4"/>
    </row>
    <row r="64" spans="1:5" ht="12.75">
      <c r="A64" s="3" t="s">
        <v>70</v>
      </c>
      <c r="B64" s="6">
        <v>10.779887</v>
      </c>
      <c r="C64" s="4"/>
      <c r="D64" s="4"/>
      <c r="E64" s="3"/>
    </row>
    <row r="65" spans="1:7" ht="12.75">
      <c r="A65" s="3" t="s">
        <v>71</v>
      </c>
      <c r="B65" s="6">
        <v>9.846485</v>
      </c>
      <c r="C65" s="4"/>
      <c r="D65" s="4"/>
      <c r="E65" s="3"/>
      <c r="F65" s="3"/>
      <c r="G65" s="3"/>
    </row>
    <row r="66" spans="1:6" ht="12.75">
      <c r="A66" s="3" t="s">
        <v>72</v>
      </c>
      <c r="B66" s="6">
        <v>10.343038</v>
      </c>
      <c r="C66" s="4"/>
      <c r="D66" s="4"/>
      <c r="E66" s="3"/>
      <c r="F66" s="3"/>
    </row>
    <row r="67" spans="1:6" ht="12.75">
      <c r="A67" s="3" t="s">
        <v>22</v>
      </c>
      <c r="B67" s="6">
        <v>0.040307</v>
      </c>
      <c r="C67" s="4"/>
      <c r="D67" s="4"/>
      <c r="E67" s="3"/>
      <c r="F67" s="3"/>
    </row>
    <row r="68" spans="1:6" ht="12.75">
      <c r="A68" s="3" t="s">
        <v>23</v>
      </c>
      <c r="B68" s="6">
        <v>3.516964</v>
      </c>
      <c r="C68" s="3"/>
      <c r="D68" s="4"/>
      <c r="E68" s="3"/>
      <c r="F68" s="3"/>
    </row>
    <row r="69" spans="1:6" ht="12.75">
      <c r="A69" s="3" t="s">
        <v>73</v>
      </c>
      <c r="B69" s="6">
        <v>9.809818</v>
      </c>
      <c r="C69" s="3"/>
      <c r="D69" s="4"/>
      <c r="E69" s="3"/>
      <c r="F69" s="3"/>
    </row>
    <row r="70" spans="1:6" ht="12.75">
      <c r="A70" s="3" t="s">
        <v>15</v>
      </c>
      <c r="B70" s="6">
        <v>0.040307</v>
      </c>
      <c r="C70" s="3"/>
      <c r="D70" s="4"/>
      <c r="E70" s="3"/>
      <c r="F70" s="3"/>
    </row>
    <row r="71" spans="1:5" ht="12.75">
      <c r="A71" s="3" t="s">
        <v>24</v>
      </c>
      <c r="B71" s="6">
        <v>0.040307</v>
      </c>
      <c r="C71" s="4"/>
      <c r="D71" s="4"/>
      <c r="E71" s="3"/>
    </row>
    <row r="72" spans="1:5" ht="12.75">
      <c r="A72" s="3" t="s">
        <v>16</v>
      </c>
      <c r="B72" s="6">
        <v>0.859484</v>
      </c>
      <c r="C72" s="4"/>
      <c r="D72" s="4"/>
      <c r="E72" s="3"/>
    </row>
    <row r="73" spans="1:5" ht="12.75">
      <c r="A73" s="3" t="s">
        <v>17</v>
      </c>
      <c r="B73" s="6">
        <v>10.503349</v>
      </c>
      <c r="C73" s="4"/>
      <c r="D73" s="4"/>
      <c r="E73" s="3"/>
    </row>
    <row r="74" spans="1:5" ht="12.75">
      <c r="A74" s="3" t="s">
        <v>18</v>
      </c>
      <c r="B74" s="6">
        <v>24.091366</v>
      </c>
      <c r="C74" s="4"/>
      <c r="D74" s="4"/>
      <c r="E74" s="3"/>
    </row>
    <row r="75" spans="1:5" ht="12.75">
      <c r="A75" s="3" t="s">
        <v>15</v>
      </c>
      <c r="B75" s="6">
        <v>0.040307</v>
      </c>
      <c r="C75" s="4"/>
      <c r="D75" s="4"/>
      <c r="E75" s="3"/>
    </row>
    <row r="76" spans="1:5" ht="12.75">
      <c r="A76" s="3" t="s">
        <v>74</v>
      </c>
      <c r="B76" s="6">
        <v>11.495445</v>
      </c>
      <c r="C76" s="4"/>
      <c r="D76" s="4"/>
      <c r="E76" s="3"/>
    </row>
    <row r="77" spans="1:5" ht="12.75">
      <c r="A77" s="3" t="s">
        <v>75</v>
      </c>
      <c r="B77" s="6">
        <v>9.351583</v>
      </c>
      <c r="C77" s="4"/>
      <c r="D77" s="4"/>
      <c r="E77" s="3"/>
    </row>
    <row r="78" spans="1:5" ht="12.75">
      <c r="A78" s="3" t="s">
        <v>76</v>
      </c>
      <c r="B78" s="6">
        <v>19.418673</v>
      </c>
      <c r="E78" s="3"/>
    </row>
    <row r="79" spans="1:6" ht="12.75">
      <c r="A79" s="3"/>
      <c r="B79" s="6"/>
      <c r="E79" s="4"/>
      <c r="F79" s="3"/>
    </row>
    <row r="80" spans="1:6" ht="12.75">
      <c r="A80" s="3"/>
      <c r="B80" s="6"/>
      <c r="C80" s="4"/>
      <c r="E80" s="4"/>
      <c r="F80" s="3"/>
    </row>
    <row r="81" spans="1:6" ht="12.75">
      <c r="A81" s="22"/>
      <c r="B81" s="23"/>
      <c r="C81" s="24"/>
      <c r="D81" s="24"/>
      <c r="E81" s="3"/>
      <c r="F81" s="3"/>
    </row>
    <row r="82" spans="1:6" ht="12.75">
      <c r="A82" s="3" t="s">
        <v>15</v>
      </c>
      <c r="B82" s="6">
        <v>0.040307</v>
      </c>
      <c r="D82" t="s">
        <v>13</v>
      </c>
      <c r="E82" s="3"/>
      <c r="F82" s="3"/>
    </row>
    <row r="83" spans="1:8" ht="12.75">
      <c r="A83" s="3" t="s">
        <v>16</v>
      </c>
      <c r="B83" s="6">
        <v>0.831211</v>
      </c>
      <c r="E83" s="3"/>
      <c r="F83" s="2"/>
      <c r="G83" s="3"/>
      <c r="H83" s="4"/>
    </row>
    <row r="84" spans="1:8" ht="12.75">
      <c r="A84" s="3" t="s">
        <v>17</v>
      </c>
      <c r="B84" s="6">
        <v>10.490776</v>
      </c>
      <c r="C84" s="4"/>
      <c r="D84" s="4"/>
      <c r="E84" s="3"/>
      <c r="F84" s="2"/>
      <c r="G84" s="3"/>
      <c r="H84" s="4"/>
    </row>
    <row r="85" spans="1:5" ht="12.75">
      <c r="A85" s="3" t="s">
        <v>18</v>
      </c>
      <c r="B85" s="6">
        <v>24.058149</v>
      </c>
      <c r="C85" s="4"/>
      <c r="D85" s="4"/>
      <c r="E85" s="3"/>
    </row>
    <row r="86" spans="1:8" ht="12.75">
      <c r="A86" s="3" t="s">
        <v>15</v>
      </c>
      <c r="B86" s="6">
        <v>0.040307</v>
      </c>
      <c r="C86" s="4"/>
      <c r="D86" s="4"/>
      <c r="E86" s="3"/>
      <c r="F86" s="2"/>
      <c r="H86" s="4"/>
    </row>
    <row r="87" spans="1:6" ht="12.75">
      <c r="A87" s="3" t="s">
        <v>77</v>
      </c>
      <c r="B87" s="6">
        <v>7.783691</v>
      </c>
      <c r="C87" s="4"/>
      <c r="D87" s="4"/>
      <c r="E87" s="3"/>
      <c r="F87" s="3"/>
    </row>
    <row r="88" spans="1:6" ht="12.75">
      <c r="A88" s="3" t="s">
        <v>78</v>
      </c>
      <c r="B88" s="6">
        <v>7.149883</v>
      </c>
      <c r="C88" s="4"/>
      <c r="D88" s="4"/>
      <c r="E88" s="3"/>
      <c r="F88" s="3"/>
    </row>
    <row r="89" spans="1:6" ht="12.75">
      <c r="A89" s="3" t="s">
        <v>79</v>
      </c>
      <c r="B89" s="6">
        <v>7.491035</v>
      </c>
      <c r="C89" s="4"/>
      <c r="D89" s="4"/>
      <c r="E89" s="4"/>
      <c r="F89" s="3"/>
    </row>
    <row r="90" spans="1:6" ht="12.75">
      <c r="A90" s="3" t="s">
        <v>80</v>
      </c>
      <c r="B90" s="6">
        <v>9.018588</v>
      </c>
      <c r="C90" s="4"/>
      <c r="E90" s="3"/>
      <c r="F90" s="3"/>
    </row>
    <row r="91" spans="1:6" ht="12.75">
      <c r="A91" s="3" t="s">
        <v>81</v>
      </c>
      <c r="B91" s="6">
        <v>11.545877</v>
      </c>
      <c r="C91" s="4"/>
      <c r="D91" s="4"/>
      <c r="E91" s="3"/>
      <c r="F91" s="3"/>
    </row>
    <row r="92" spans="1:6" ht="12.75">
      <c r="A92" s="3" t="s">
        <v>82</v>
      </c>
      <c r="B92" s="6">
        <v>11.396119</v>
      </c>
      <c r="C92" s="4"/>
      <c r="D92" s="4"/>
      <c r="E92" s="3"/>
      <c r="F92" s="4"/>
    </row>
    <row r="93" spans="1:6" ht="12.75">
      <c r="A93" s="3" t="s">
        <v>83</v>
      </c>
      <c r="B93" s="6">
        <v>10.774201</v>
      </c>
      <c r="C93" s="4"/>
      <c r="D93" s="4"/>
      <c r="E93" s="3"/>
      <c r="F93" s="3"/>
    </row>
    <row r="94" spans="1:6" ht="12.75">
      <c r="A94" s="3" t="s">
        <v>84</v>
      </c>
      <c r="B94" s="6">
        <v>10.989353</v>
      </c>
      <c r="C94" s="4"/>
      <c r="D94" s="4"/>
      <c r="E94" s="3"/>
      <c r="F94" s="3"/>
    </row>
    <row r="95" spans="1:6" ht="12.75">
      <c r="A95" s="3" t="s">
        <v>85</v>
      </c>
      <c r="B95" s="34">
        <v>10.444808</v>
      </c>
      <c r="C95" s="4"/>
      <c r="D95" s="4"/>
      <c r="E95" s="3"/>
      <c r="F95" s="3"/>
    </row>
    <row r="96" spans="1:6" ht="12.75">
      <c r="A96" s="3" t="s">
        <v>86</v>
      </c>
      <c r="B96" s="6">
        <v>9.097515</v>
      </c>
      <c r="C96" s="4"/>
      <c r="D96" s="4"/>
      <c r="E96" s="4"/>
      <c r="F96" s="3"/>
    </row>
    <row r="97" spans="1:6" ht="12.75">
      <c r="A97" s="3" t="s">
        <v>87</v>
      </c>
      <c r="B97" s="6">
        <v>8.746219</v>
      </c>
      <c r="C97" s="4"/>
      <c r="D97" s="4"/>
      <c r="E97" s="3"/>
      <c r="F97" s="3"/>
    </row>
    <row r="98" spans="1:6" ht="12.75">
      <c r="A98" s="3" t="s">
        <v>88</v>
      </c>
      <c r="B98" s="6">
        <v>9.400715</v>
      </c>
      <c r="C98" s="4"/>
      <c r="D98" s="4"/>
      <c r="E98" s="3"/>
      <c r="F98" s="3"/>
    </row>
    <row r="99" spans="1:6" ht="12.75">
      <c r="A99" s="3" t="s">
        <v>89</v>
      </c>
      <c r="B99" s="6">
        <v>10.573059</v>
      </c>
      <c r="C99" s="4"/>
      <c r="D99" s="4"/>
      <c r="E99" s="3"/>
      <c r="F99" s="3"/>
    </row>
    <row r="100" spans="1:6" ht="12.75">
      <c r="A100" s="3" t="s">
        <v>90</v>
      </c>
      <c r="B100" s="6">
        <v>10.34957</v>
      </c>
      <c r="C100" s="4"/>
      <c r="D100" s="4"/>
      <c r="E100" s="3"/>
      <c r="F100" s="3"/>
    </row>
    <row r="101" spans="1:6" ht="12.75">
      <c r="A101" s="3" t="s">
        <v>91</v>
      </c>
      <c r="B101" s="6">
        <v>10.483341</v>
      </c>
      <c r="C101" s="3"/>
      <c r="E101" s="3"/>
      <c r="F101" s="3"/>
    </row>
    <row r="102" spans="1:6" ht="12.75">
      <c r="A102" s="3" t="s">
        <v>92</v>
      </c>
      <c r="B102" s="6">
        <v>10.55619</v>
      </c>
      <c r="C102" s="3"/>
      <c r="D102" s="4"/>
      <c r="E102" s="3"/>
      <c r="F102" s="3"/>
    </row>
    <row r="103" spans="1:6" ht="12.75">
      <c r="A103" s="3" t="s">
        <v>93</v>
      </c>
      <c r="B103" s="6">
        <v>10.801714</v>
      </c>
      <c r="C103" s="3"/>
      <c r="D103" s="4"/>
      <c r="E103" s="3"/>
      <c r="F103" s="3"/>
    </row>
    <row r="104" spans="1:6" ht="12.75">
      <c r="A104" s="3" t="s">
        <v>94</v>
      </c>
      <c r="B104" s="6">
        <v>9.984142</v>
      </c>
      <c r="C104" s="3"/>
      <c r="D104" s="4"/>
      <c r="E104" s="3"/>
      <c r="F104" s="3"/>
    </row>
    <row r="105" spans="1:6" ht="12.75">
      <c r="A105" s="3" t="s">
        <v>95</v>
      </c>
      <c r="B105" s="6">
        <v>10.433954</v>
      </c>
      <c r="C105" s="3"/>
      <c r="D105" s="4"/>
      <c r="E105" s="3"/>
      <c r="F105" s="3"/>
    </row>
    <row r="106" spans="1:6" ht="12.75">
      <c r="A106" s="3" t="s">
        <v>25</v>
      </c>
      <c r="B106" s="6">
        <v>0.078108</v>
      </c>
      <c r="C106" s="3"/>
      <c r="D106" s="4"/>
      <c r="E106" s="3"/>
      <c r="F106" s="3"/>
    </row>
    <row r="107" spans="1:6" ht="12.75">
      <c r="A107" s="3" t="s">
        <v>26</v>
      </c>
      <c r="B107" s="6">
        <v>3.497691</v>
      </c>
      <c r="C107" s="3"/>
      <c r="D107" s="4"/>
      <c r="E107" s="3"/>
      <c r="F107" s="3"/>
    </row>
    <row r="108" spans="1:6" ht="12.75">
      <c r="A108" s="3" t="s">
        <v>96</v>
      </c>
      <c r="B108" s="6">
        <v>9.74798</v>
      </c>
      <c r="C108" s="4"/>
      <c r="D108" s="4"/>
      <c r="E108" s="3"/>
      <c r="F108" s="3"/>
    </row>
    <row r="109" spans="1:6" ht="12.75">
      <c r="A109" s="3" t="s">
        <v>15</v>
      </c>
      <c r="B109" s="6">
        <v>0.040307</v>
      </c>
      <c r="C109" s="4"/>
      <c r="D109" s="4"/>
      <c r="E109" s="3"/>
      <c r="F109" s="3"/>
    </row>
    <row r="110" spans="1:6" ht="12.75">
      <c r="A110" s="3" t="s">
        <v>27</v>
      </c>
      <c r="B110" s="6">
        <v>0.083627</v>
      </c>
      <c r="C110" s="4"/>
      <c r="D110" s="4"/>
      <c r="E110" s="3"/>
      <c r="F110" s="3"/>
    </row>
    <row r="111" spans="1:6" ht="12.75">
      <c r="A111" s="3" t="s">
        <v>16</v>
      </c>
      <c r="B111" s="6">
        <v>0.84298</v>
      </c>
      <c r="C111" s="4"/>
      <c r="D111" s="4"/>
      <c r="E111" s="3"/>
      <c r="F111" s="3"/>
    </row>
    <row r="112" spans="1:6" ht="12.75">
      <c r="A112" s="3" t="s">
        <v>17</v>
      </c>
      <c r="B112" s="6">
        <v>10.458332</v>
      </c>
      <c r="C112" s="3"/>
      <c r="D112" s="4"/>
      <c r="E112" s="3"/>
      <c r="F112" s="3"/>
    </row>
    <row r="113" spans="1:6" ht="12.75">
      <c r="A113" s="3" t="s">
        <v>18</v>
      </c>
      <c r="B113" s="6">
        <v>24.004725</v>
      </c>
      <c r="C113" s="3"/>
      <c r="D113" s="4"/>
      <c r="E113" s="3"/>
      <c r="F113" s="3"/>
    </row>
    <row r="114" spans="1:6" ht="12.75">
      <c r="A114" s="3" t="s">
        <v>15</v>
      </c>
      <c r="B114" s="6">
        <v>0.040307</v>
      </c>
      <c r="C114" s="3"/>
      <c r="D114" s="4"/>
      <c r="E114" s="3"/>
      <c r="F114" s="3"/>
    </row>
    <row r="115" spans="1:6" ht="12.75">
      <c r="A115" s="3" t="s">
        <v>97</v>
      </c>
      <c r="B115" s="6">
        <v>7.514166</v>
      </c>
      <c r="C115" s="4"/>
      <c r="D115" s="4"/>
      <c r="E115" s="3"/>
      <c r="F115" s="3"/>
    </row>
    <row r="116" spans="1:6" ht="12.75">
      <c r="A116" s="3" t="s">
        <v>98</v>
      </c>
      <c r="B116" s="6">
        <v>9.593716</v>
      </c>
      <c r="C116" s="3"/>
      <c r="D116" s="4"/>
      <c r="E116" s="3"/>
      <c r="F116" s="3"/>
    </row>
    <row r="117" spans="1:6" ht="12.75">
      <c r="A117" s="3" t="s">
        <v>99</v>
      </c>
      <c r="B117" s="6">
        <v>10.232487</v>
      </c>
      <c r="C117" s="4"/>
      <c r="D117" s="4"/>
      <c r="E117" s="3"/>
      <c r="F117" s="3"/>
    </row>
    <row r="118" spans="1:5" ht="12.75">
      <c r="A118" s="3"/>
      <c r="B118" s="6"/>
      <c r="C118" s="3"/>
      <c r="D118" s="4"/>
      <c r="E118" s="3"/>
    </row>
    <row r="119" spans="1:5" ht="12.75">
      <c r="A119" s="3"/>
      <c r="B119" s="6"/>
      <c r="C119" s="4"/>
      <c r="D119" s="4"/>
      <c r="E119" s="3"/>
    </row>
    <row r="120" spans="1:5" ht="12.75">
      <c r="A120" s="3"/>
      <c r="B120" s="4"/>
      <c r="C120" s="4"/>
      <c r="D120" s="4"/>
      <c r="E120" s="3"/>
    </row>
    <row r="121" spans="1:5" ht="12.75">
      <c r="A121" s="3"/>
      <c r="B121" s="6"/>
      <c r="C121" s="4"/>
      <c r="D121" s="4"/>
      <c r="E121" s="3"/>
    </row>
    <row r="122" spans="1:5" ht="12.75">
      <c r="A122" s="3"/>
      <c r="B122" s="6"/>
      <c r="C122" s="3"/>
      <c r="D122" s="4"/>
      <c r="E122" s="3"/>
    </row>
    <row r="123" spans="1:5" ht="12.75">
      <c r="A123" s="3"/>
      <c r="B123" s="6"/>
      <c r="C123" s="4"/>
      <c r="D123" s="4"/>
      <c r="E123" s="3"/>
    </row>
    <row r="124" spans="1:5" ht="12.75">
      <c r="A124" s="3"/>
      <c r="B124" s="6"/>
      <c r="C124" s="3"/>
      <c r="D124" s="4"/>
      <c r="E124" s="3"/>
    </row>
    <row r="125" spans="1:5" ht="12.75">
      <c r="A125" s="3"/>
      <c r="B125" s="6"/>
      <c r="C125" s="3"/>
      <c r="D125" s="4"/>
      <c r="E125" s="3"/>
    </row>
    <row r="126" spans="1:5" ht="12.75">
      <c r="A126" s="3"/>
      <c r="B126" s="6"/>
      <c r="C126" s="3"/>
      <c r="D126" s="4"/>
      <c r="E126" s="3"/>
    </row>
    <row r="127" spans="1:5" ht="12.75">
      <c r="A127" s="3"/>
      <c r="B127" s="6"/>
      <c r="C127" s="4"/>
      <c r="D127" s="4"/>
      <c r="E127" s="3"/>
    </row>
    <row r="128" spans="1:5" ht="12.75">
      <c r="A128" s="3"/>
      <c r="B128" s="6"/>
      <c r="C128" s="3"/>
      <c r="D128" s="4"/>
      <c r="E128" s="3"/>
    </row>
    <row r="129" spans="1:5" ht="12.75">
      <c r="A129" s="3"/>
      <c r="B129" s="6"/>
      <c r="C129" s="4"/>
      <c r="D129" s="4"/>
      <c r="E129" s="3"/>
    </row>
    <row r="130" spans="1:5" ht="12.75">
      <c r="A130" s="3"/>
      <c r="B130" s="6"/>
      <c r="C130" s="4"/>
      <c r="D130" s="4"/>
      <c r="E130" s="3"/>
    </row>
    <row r="131" spans="1:5" ht="12.75">
      <c r="A131" s="3"/>
      <c r="B131" s="6"/>
      <c r="C131" s="4"/>
      <c r="D131" s="4"/>
      <c r="E131" s="3"/>
    </row>
    <row r="132" spans="1:5" ht="12.75">
      <c r="A132" s="3"/>
      <c r="B132" s="6"/>
      <c r="C132" s="4"/>
      <c r="D132" s="4"/>
      <c r="E132" s="3"/>
    </row>
    <row r="133" spans="1:5" ht="12.75">
      <c r="A133" s="3"/>
      <c r="B133" s="6"/>
      <c r="C133" s="4"/>
      <c r="D133" s="4"/>
      <c r="E133" s="3"/>
    </row>
    <row r="134" spans="1:5" ht="12.75">
      <c r="A134" s="3"/>
      <c r="B134" s="6"/>
      <c r="C134" s="4"/>
      <c r="D134" s="4"/>
      <c r="E134" s="3"/>
    </row>
    <row r="135" spans="1:5" ht="12.75">
      <c r="A135" s="3"/>
      <c r="B135" s="6"/>
      <c r="C135" s="3"/>
      <c r="D135" s="4"/>
      <c r="E135" s="3"/>
    </row>
    <row r="136" spans="1:5" ht="12.75">
      <c r="A136" s="3"/>
      <c r="B136" s="6"/>
      <c r="C136" s="3"/>
      <c r="D136" s="4"/>
      <c r="E136" s="3"/>
    </row>
    <row r="137" spans="1:5" ht="12.75">
      <c r="A137" s="3"/>
      <c r="B137" s="6"/>
      <c r="C137" s="4"/>
      <c r="D137" s="4"/>
      <c r="E137" s="3"/>
    </row>
    <row r="138" spans="1:5" ht="12.75">
      <c r="A138" s="3"/>
      <c r="B138" s="6"/>
      <c r="C138" s="3"/>
      <c r="D138" s="4"/>
      <c r="E138" s="3"/>
    </row>
    <row r="139" spans="1:5" ht="12.75">
      <c r="A139" s="3"/>
      <c r="B139" s="6"/>
      <c r="C139" s="4"/>
      <c r="D139" s="4"/>
      <c r="E139" s="3"/>
    </row>
    <row r="140" spans="1:5" ht="12.75">
      <c r="A140" s="3"/>
      <c r="B140" s="6"/>
      <c r="C140" s="4"/>
      <c r="D140" s="4"/>
      <c r="E140" s="3"/>
    </row>
    <row r="141" spans="1:5" ht="12.75">
      <c r="A141" s="3"/>
      <c r="B141" s="6"/>
      <c r="C141" s="4"/>
      <c r="D141" s="4"/>
      <c r="E141" s="3"/>
    </row>
    <row r="142" spans="1:5" ht="12.75">
      <c r="A142" s="3"/>
      <c r="B142" s="6"/>
      <c r="C142" s="4"/>
      <c r="D142" s="4"/>
      <c r="E142" s="3"/>
    </row>
    <row r="143" spans="1:5" ht="12.75">
      <c r="A143" s="3"/>
      <c r="B143" s="6"/>
      <c r="C143" s="4"/>
      <c r="D143" s="4"/>
      <c r="E143" s="3"/>
    </row>
    <row r="144" spans="1:5" ht="12.75">
      <c r="A144" s="3"/>
      <c r="B144" s="6"/>
      <c r="C144" s="4"/>
      <c r="D144" s="4"/>
      <c r="E144" s="3"/>
    </row>
    <row r="145" spans="1:5" ht="12.75">
      <c r="A145" s="3"/>
      <c r="B145" s="6"/>
      <c r="C145" s="4"/>
      <c r="D145" s="4"/>
      <c r="E145" s="3"/>
    </row>
    <row r="146" spans="1:5" ht="12.75">
      <c r="A146" s="3"/>
      <c r="B146" s="6"/>
      <c r="C146" s="3"/>
      <c r="D146" s="4"/>
      <c r="E146" s="3"/>
    </row>
    <row r="147" spans="1:5" ht="12.75">
      <c r="A147" s="3"/>
      <c r="B147" s="6"/>
      <c r="C147" s="3"/>
      <c r="D147" s="4"/>
      <c r="E147" s="3"/>
    </row>
    <row r="148" spans="1:5" ht="12.75">
      <c r="A148" s="3"/>
      <c r="B148" s="4"/>
      <c r="C148" s="3"/>
      <c r="D148" s="4"/>
      <c r="E148" s="3"/>
    </row>
    <row r="149" spans="1:5" ht="12.75">
      <c r="A149" s="3"/>
      <c r="B149" s="4"/>
      <c r="C149" s="3"/>
      <c r="D149" s="4"/>
      <c r="E149" s="3"/>
    </row>
    <row r="150" spans="1:5" ht="12.75">
      <c r="A150" s="3"/>
      <c r="B150" s="4"/>
      <c r="C150" s="3"/>
      <c r="D150" s="4"/>
      <c r="E150" s="3"/>
    </row>
    <row r="151" spans="1:5" ht="12.75">
      <c r="A151" s="3"/>
      <c r="B151" s="4"/>
      <c r="C151" s="4"/>
      <c r="D151" s="4"/>
      <c r="E151" s="3"/>
    </row>
    <row r="152" spans="1:5" ht="12.75">
      <c r="A152" s="3"/>
      <c r="B152" s="4"/>
      <c r="C152" s="4"/>
      <c r="D152" s="4"/>
      <c r="E152" s="3"/>
    </row>
    <row r="153" spans="1:5" ht="12.75">
      <c r="A153" s="3"/>
      <c r="B153" s="4"/>
      <c r="C153" s="3"/>
      <c r="D153" s="4"/>
      <c r="E153" s="3"/>
    </row>
    <row r="154" spans="1:5" ht="12.75">
      <c r="A154" s="3"/>
      <c r="B154" s="4"/>
      <c r="C154" s="3"/>
      <c r="D154" s="4"/>
      <c r="E154" s="3"/>
    </row>
    <row r="155" spans="1:5" ht="12.75">
      <c r="A155" s="3"/>
      <c r="B155" s="4"/>
      <c r="C155" s="3"/>
      <c r="D155" s="4"/>
      <c r="E155" s="3"/>
    </row>
    <row r="156" spans="1:5" ht="12.75">
      <c r="A156" s="3"/>
      <c r="B156" s="4"/>
      <c r="C156" s="3"/>
      <c r="D156" s="4"/>
      <c r="E156" s="3"/>
    </row>
    <row r="157" spans="1:5" ht="12.75">
      <c r="A157" s="3"/>
      <c r="B157" s="4"/>
      <c r="C157" s="3"/>
      <c r="D157" s="4"/>
      <c r="E157" s="3"/>
    </row>
    <row r="158" spans="1:5" ht="12.75">
      <c r="A158" s="3"/>
      <c r="B158" s="4"/>
      <c r="C158" s="3"/>
      <c r="D158" s="4"/>
      <c r="E158" s="3"/>
    </row>
    <row r="159" spans="1:5" ht="12.75">
      <c r="A159" s="3"/>
      <c r="B159" s="4"/>
      <c r="C159" s="3"/>
      <c r="D159" s="4"/>
      <c r="E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63" sqref="A63:C65"/>
    </sheetView>
  </sheetViews>
  <sheetFormatPr defaultColWidth="8.8515625" defaultRowHeight="12.75"/>
  <cols>
    <col min="1" max="1" width="27.7109375" style="0" bestFit="1" customWidth="1"/>
    <col min="2" max="2" width="12.421875" style="0" bestFit="1" customWidth="1"/>
    <col min="3" max="3" width="9.421875" style="0" bestFit="1" customWidth="1"/>
    <col min="4" max="4" width="11.00390625" style="0" bestFit="1" customWidth="1"/>
    <col min="5" max="5" width="32.28125" style="0" bestFit="1" customWidth="1"/>
    <col min="6" max="6" width="6.8515625" style="0" customWidth="1"/>
    <col min="7" max="7" width="10.8515625" style="0" customWidth="1"/>
    <col min="8" max="8" width="7.00390625" style="0" customWidth="1"/>
  </cols>
  <sheetData>
    <row r="1" spans="1:5" ht="25.5">
      <c r="A1" t="s">
        <v>0</v>
      </c>
      <c r="B1" s="1" t="s">
        <v>1</v>
      </c>
      <c r="C1" s="1" t="s">
        <v>2</v>
      </c>
      <c r="D1" s="1" t="s">
        <v>3</v>
      </c>
      <c r="E1" s="1"/>
    </row>
    <row r="2" spans="2:4" ht="12.75">
      <c r="B2" s="1"/>
      <c r="C2" s="1"/>
      <c r="D2" s="1"/>
    </row>
    <row r="3" spans="1:8" ht="12.75">
      <c r="A3" s="3" t="s">
        <v>29</v>
      </c>
      <c r="B3" s="4">
        <v>7.602813</v>
      </c>
      <c r="C3" s="4">
        <v>13033.090277552355</v>
      </c>
      <c r="D3" s="4">
        <f>(B3*C3)/1000</f>
        <v>99.08814819234865</v>
      </c>
      <c r="E3" s="3"/>
      <c r="F3" s="2"/>
      <c r="G3" s="3" t="s">
        <v>11</v>
      </c>
      <c r="H3" s="4"/>
    </row>
    <row r="4" spans="1:8" ht="12.75">
      <c r="A4" s="3" t="s">
        <v>30</v>
      </c>
      <c r="B4" s="4">
        <v>6.818489</v>
      </c>
      <c r="C4" s="4">
        <v>13186.567442175601</v>
      </c>
      <c r="D4" s="4">
        <f aca="true" t="shared" si="0" ref="D4:D66">(B4*C4)/1000</f>
        <v>89.91246505223246</v>
      </c>
      <c r="E4" s="3"/>
      <c r="F4" s="2"/>
      <c r="G4" s="3"/>
      <c r="H4" s="4"/>
    </row>
    <row r="5" spans="1:8" ht="12.75">
      <c r="A5" s="3" t="s">
        <v>31</v>
      </c>
      <c r="B5" s="4">
        <v>7.180789</v>
      </c>
      <c r="C5" s="4">
        <v>12989.444658168803</v>
      </c>
      <c r="D5" s="4">
        <f t="shared" si="0"/>
        <v>93.2744613174873</v>
      </c>
      <c r="E5" s="3"/>
      <c r="F5" s="2"/>
      <c r="G5" s="3"/>
      <c r="H5" s="4"/>
    </row>
    <row r="6" spans="1:5" ht="12.75">
      <c r="A6" s="3" t="s">
        <v>32</v>
      </c>
      <c r="B6" s="4">
        <v>8.735667</v>
      </c>
      <c r="C6" s="4">
        <v>13305.504175981874</v>
      </c>
      <c r="D6" s="4">
        <f t="shared" si="0"/>
        <v>116.23245374848703</v>
      </c>
      <c r="E6" s="4"/>
    </row>
    <row r="7" spans="1:5" ht="12.75">
      <c r="A7" s="3" t="s">
        <v>33</v>
      </c>
      <c r="B7" s="4">
        <v>10.693406</v>
      </c>
      <c r="C7" s="4">
        <v>12269.935642046954</v>
      </c>
      <c r="D7" s="4">
        <f t="shared" si="0"/>
        <v>131.20740341427876</v>
      </c>
      <c r="E7" s="4"/>
    </row>
    <row r="8" spans="1:5" ht="12.75">
      <c r="A8" s="3" t="s">
        <v>34</v>
      </c>
      <c r="B8" s="4">
        <v>10.624497</v>
      </c>
      <c r="C8" s="4">
        <v>12565.31654684334</v>
      </c>
      <c r="D8" s="4">
        <f t="shared" si="0"/>
        <v>133.50016795598742</v>
      </c>
      <c r="E8" s="3"/>
    </row>
    <row r="9" spans="1:5" ht="12.75">
      <c r="A9" s="3" t="s">
        <v>35</v>
      </c>
      <c r="B9" s="4">
        <v>10.174318</v>
      </c>
      <c r="C9" s="4">
        <v>13191.37605694058</v>
      </c>
      <c r="D9" s="4">
        <f t="shared" si="0"/>
        <v>134.21325486089955</v>
      </c>
      <c r="E9" s="3"/>
    </row>
    <row r="10" spans="1:5" ht="12.75">
      <c r="A10" s="3" t="s">
        <v>36</v>
      </c>
      <c r="B10" s="4">
        <v>10.338234</v>
      </c>
      <c r="C10" s="4">
        <v>13234.163881721099</v>
      </c>
      <c r="D10" s="4">
        <f t="shared" si="0"/>
        <v>136.81788300358104</v>
      </c>
      <c r="E10" s="3"/>
    </row>
    <row r="11" spans="1:5" ht="12.75">
      <c r="A11" s="3" t="s">
        <v>37</v>
      </c>
      <c r="B11" s="4">
        <v>9.780542</v>
      </c>
      <c r="C11" s="4">
        <v>13068.437732305654</v>
      </c>
      <c r="D11" s="4">
        <f t="shared" si="0"/>
        <v>127.81640411520021</v>
      </c>
      <c r="E11" s="3"/>
    </row>
    <row r="12" spans="1:6" ht="12.75">
      <c r="A12" s="3" t="s">
        <v>38</v>
      </c>
      <c r="B12" s="4">
        <v>8.541669</v>
      </c>
      <c r="C12" s="4">
        <v>13410.311059983576</v>
      </c>
      <c r="D12" s="4">
        <f t="shared" si="0"/>
        <v>114.54643826141887</v>
      </c>
      <c r="E12" s="3"/>
      <c r="F12" s="3"/>
    </row>
    <row r="13" spans="1:6" ht="12.75">
      <c r="A13" s="3" t="s">
        <v>39</v>
      </c>
      <c r="B13" s="4">
        <v>8.403461</v>
      </c>
      <c r="C13" s="4">
        <v>12712.667026435181</v>
      </c>
      <c r="D13" s="4">
        <f t="shared" si="0"/>
        <v>106.83040156263401</v>
      </c>
      <c r="E13" s="3"/>
      <c r="F13" s="4"/>
    </row>
    <row r="14" spans="1:6" ht="12.75">
      <c r="A14" s="3" t="s">
        <v>40</v>
      </c>
      <c r="B14" s="4">
        <v>8.921294</v>
      </c>
      <c r="C14" s="4">
        <v>12896.593286834981</v>
      </c>
      <c r="D14" s="4">
        <f t="shared" si="0"/>
        <v>115.05430031028119</v>
      </c>
      <c r="E14" s="3"/>
      <c r="F14" s="3"/>
    </row>
    <row r="15" spans="1:6" ht="12.75">
      <c r="A15" s="3" t="s">
        <v>41</v>
      </c>
      <c r="B15" s="4">
        <v>10.142728</v>
      </c>
      <c r="C15" s="4">
        <v>12907.129977088154</v>
      </c>
      <c r="D15" s="4">
        <f t="shared" si="0"/>
        <v>130.91350861825137</v>
      </c>
      <c r="E15" s="3"/>
      <c r="F15" s="3"/>
    </row>
    <row r="16" spans="1:6" ht="12.75">
      <c r="A16" s="3" t="s">
        <v>42</v>
      </c>
      <c r="B16" s="4">
        <v>9.918865</v>
      </c>
      <c r="C16" s="4">
        <v>12770.789002596593</v>
      </c>
      <c r="D16" s="4">
        <f t="shared" si="0"/>
        <v>126.67173206024026</v>
      </c>
      <c r="E16" s="3"/>
      <c r="F16" s="3"/>
    </row>
    <row r="17" spans="1:6" ht="12.75">
      <c r="A17" s="3" t="s">
        <v>43</v>
      </c>
      <c r="B17" s="4">
        <v>10.107816</v>
      </c>
      <c r="C17" s="4">
        <v>13136.571225421942</v>
      </c>
      <c r="D17" s="4">
        <f t="shared" si="0"/>
        <v>132.7820448174595</v>
      </c>
      <c r="E17" s="3"/>
      <c r="F17" s="3"/>
    </row>
    <row r="18" spans="1:6" ht="12.75">
      <c r="A18" s="3" t="s">
        <v>44</v>
      </c>
      <c r="B18" s="4">
        <v>10.29673</v>
      </c>
      <c r="C18" s="4">
        <v>12727.13707695482</v>
      </c>
      <c r="D18" s="4">
        <f t="shared" si="0"/>
        <v>131.047894154393</v>
      </c>
      <c r="E18" s="4"/>
      <c r="F18" s="3"/>
    </row>
    <row r="19" spans="1:5" ht="12.75">
      <c r="A19" s="3" t="s">
        <v>45</v>
      </c>
      <c r="B19" s="4">
        <v>10.513814</v>
      </c>
      <c r="C19" s="4">
        <v>13161.785762227973</v>
      </c>
      <c r="D19" s="4">
        <f t="shared" si="0"/>
        <v>138.38056741191312</v>
      </c>
      <c r="E19" s="3"/>
    </row>
    <row r="20" spans="1:5" ht="12.75">
      <c r="A20" s="3" t="s">
        <v>46</v>
      </c>
      <c r="B20" s="4">
        <v>9.692266</v>
      </c>
      <c r="C20" s="4">
        <v>12812.16654875876</v>
      </c>
      <c r="D20" s="4">
        <f t="shared" si="0"/>
        <v>124.17892622687188</v>
      </c>
      <c r="E20" s="3"/>
    </row>
    <row r="21" spans="1:5" ht="12.75">
      <c r="A21" s="3" t="s">
        <v>47</v>
      </c>
      <c r="B21" s="4">
        <v>10.215557</v>
      </c>
      <c r="C21" s="4">
        <v>12690.81671836527</v>
      </c>
      <c r="D21" s="4">
        <f t="shared" si="0"/>
        <v>129.64376156301336</v>
      </c>
      <c r="E21" s="3"/>
    </row>
    <row r="22" spans="1:5" ht="12.75">
      <c r="A22" s="3"/>
      <c r="B22" s="4"/>
      <c r="C22" s="4"/>
      <c r="D22" s="4"/>
      <c r="E22" s="4"/>
    </row>
    <row r="23" spans="1:4" ht="12.75">
      <c r="A23" s="3" t="s">
        <v>49</v>
      </c>
      <c r="B23" s="4">
        <v>11.158847</v>
      </c>
      <c r="C23" s="4">
        <v>12269.935642046954</v>
      </c>
      <c r="D23" s="4">
        <f t="shared" si="0"/>
        <v>136.91833452944874</v>
      </c>
    </row>
    <row r="24" spans="1:4" ht="12.75">
      <c r="A24" s="3" t="s">
        <v>50</v>
      </c>
      <c r="B24" s="27">
        <v>8.419844</v>
      </c>
      <c r="C24" s="4">
        <v>12712.667026435181</v>
      </c>
      <c r="D24" s="4">
        <f t="shared" si="0"/>
        <v>107.0386731865281</v>
      </c>
    </row>
    <row r="25" spans="1:4" ht="12.75">
      <c r="A25" s="3"/>
      <c r="B25" s="4"/>
      <c r="C25" s="4"/>
      <c r="D25" s="4"/>
    </row>
    <row r="26" spans="1:7" ht="12.75">
      <c r="A26" s="22"/>
      <c r="B26" s="24"/>
      <c r="C26" s="24"/>
      <c r="D26" s="24"/>
      <c r="E26" s="25"/>
      <c r="F26" s="25"/>
      <c r="G26" s="25"/>
    </row>
    <row r="27" spans="1:7" ht="12.75">
      <c r="A27" s="3" t="s">
        <v>54</v>
      </c>
      <c r="B27" s="4">
        <v>7.60815</v>
      </c>
      <c r="C27" s="4">
        <v>13097.787306921327</v>
      </c>
      <c r="D27" s="4">
        <f t="shared" si="0"/>
        <v>99.6499304991535</v>
      </c>
      <c r="G27" t="s">
        <v>12</v>
      </c>
    </row>
    <row r="28" spans="1:8" ht="12.75">
      <c r="A28" s="3" t="s">
        <v>55</v>
      </c>
      <c r="B28" s="4">
        <v>7.038455</v>
      </c>
      <c r="C28" s="4">
        <v>13112.08292044777</v>
      </c>
      <c r="D28" s="4">
        <f t="shared" si="0"/>
        <v>92.28880559184022</v>
      </c>
      <c r="E28" s="3"/>
      <c r="H28" s="4"/>
    </row>
    <row r="29" spans="1:5" ht="12.75">
      <c r="A29" s="3" t="s">
        <v>56</v>
      </c>
      <c r="B29" s="4">
        <v>7.33114</v>
      </c>
      <c r="C29" s="4">
        <v>12996.698223393285</v>
      </c>
      <c r="D29" s="4">
        <f t="shared" si="0"/>
        <v>95.28061421344745</v>
      </c>
      <c r="E29" s="3"/>
    </row>
    <row r="30" spans="1:5" ht="12.75">
      <c r="A30" s="3" t="s">
        <v>57</v>
      </c>
      <c r="B30" s="4">
        <v>8.854604</v>
      </c>
      <c r="C30" s="4">
        <v>13345.89167502252</v>
      </c>
      <c r="D30" s="4">
        <f t="shared" si="0"/>
        <v>118.17258580922112</v>
      </c>
      <c r="E30" s="3"/>
    </row>
    <row r="31" spans="1:5" ht="12.75">
      <c r="A31" s="3" t="s">
        <v>58</v>
      </c>
      <c r="B31" s="4">
        <v>11.608214</v>
      </c>
      <c r="C31" s="4">
        <v>12143.9783819888</v>
      </c>
      <c r="D31" s="4">
        <f t="shared" si="0"/>
        <v>140.96989986949973</v>
      </c>
      <c r="E31" s="3"/>
    </row>
    <row r="32" spans="1:6" ht="12.75">
      <c r="A32" s="3" t="s">
        <v>59</v>
      </c>
      <c r="B32" s="4">
        <v>11.301251</v>
      </c>
      <c r="C32" s="4">
        <v>12520.441934538643</v>
      </c>
      <c r="D32" s="4">
        <f t="shared" si="0"/>
        <v>141.4966569331468</v>
      </c>
      <c r="E32" s="3"/>
      <c r="F32" s="3"/>
    </row>
    <row r="33" spans="1:6" ht="12.75">
      <c r="A33" s="3" t="s">
        <v>60</v>
      </c>
      <c r="B33" s="4">
        <v>10.737343</v>
      </c>
      <c r="C33" s="4">
        <v>13118.270150767506</v>
      </c>
      <c r="D33" s="4">
        <f t="shared" si="0"/>
        <v>140.85536617545242</v>
      </c>
      <c r="E33" s="3"/>
      <c r="F33" s="3"/>
    </row>
    <row r="34" spans="1:6" ht="12.75">
      <c r="A34" s="3" t="s">
        <v>61</v>
      </c>
      <c r="B34" s="4">
        <v>10.91402</v>
      </c>
      <c r="C34" s="4">
        <v>13170.118794794978</v>
      </c>
      <c r="D34" s="4">
        <f t="shared" si="0"/>
        <v>143.7389399287683</v>
      </c>
      <c r="E34" s="3"/>
      <c r="F34" s="3"/>
    </row>
    <row r="35" spans="1:7" ht="12.75">
      <c r="A35" s="3" t="s">
        <v>62</v>
      </c>
      <c r="B35" s="4">
        <v>10.159351</v>
      </c>
      <c r="C35" s="4">
        <v>13117.711718663166</v>
      </c>
      <c r="D35" s="4">
        <f t="shared" si="0"/>
        <v>133.26743766671234</v>
      </c>
      <c r="E35" s="4"/>
      <c r="F35" s="2"/>
      <c r="G35" s="3"/>
    </row>
    <row r="36" spans="1:5" ht="12.75">
      <c r="A36" s="3" t="s">
        <v>63</v>
      </c>
      <c r="B36" s="4">
        <v>8.918455</v>
      </c>
      <c r="C36" s="4">
        <v>13189.531490235993</v>
      </c>
      <c r="D36" s="4">
        <f t="shared" si="0"/>
        <v>117.63024306675266</v>
      </c>
      <c r="E36" s="3"/>
    </row>
    <row r="37" spans="1:5" ht="12.75">
      <c r="A37" s="3" t="s">
        <v>64</v>
      </c>
      <c r="B37" s="4">
        <v>8.620689</v>
      </c>
      <c r="C37" s="4">
        <v>12742.559363031682</v>
      </c>
      <c r="D37" s="4">
        <f t="shared" si="0"/>
        <v>109.84964133273424</v>
      </c>
      <c r="E37" s="3"/>
    </row>
    <row r="38" spans="1:6" ht="12.75">
      <c r="A38" s="3" t="s">
        <v>65</v>
      </c>
      <c r="B38" s="4">
        <v>9.291432</v>
      </c>
      <c r="C38" s="4">
        <v>12849.746061739343</v>
      </c>
      <c r="D38" s="4">
        <f t="shared" si="0"/>
        <v>119.3925417499189</v>
      </c>
      <c r="E38" s="3"/>
      <c r="F38" s="3"/>
    </row>
    <row r="39" spans="1:6" ht="12.75">
      <c r="A39" s="3" t="s">
        <v>66</v>
      </c>
      <c r="B39" s="4">
        <v>10.307343</v>
      </c>
      <c r="C39" s="4">
        <v>12922.255195944002</v>
      </c>
      <c r="D39" s="4">
        <f t="shared" si="0"/>
        <v>133.19411663812704</v>
      </c>
      <c r="E39" s="3"/>
      <c r="F39" s="3"/>
    </row>
    <row r="40" spans="1:6" ht="12.75">
      <c r="A40" s="3" t="s">
        <v>67</v>
      </c>
      <c r="B40" s="4">
        <v>10.162807</v>
      </c>
      <c r="C40" s="4">
        <v>12830.287821177404</v>
      </c>
      <c r="D40" s="4">
        <f t="shared" si="0"/>
        <v>130.3917388810765</v>
      </c>
      <c r="E40" s="4"/>
      <c r="F40" s="3"/>
    </row>
    <row r="41" spans="1:8" ht="12.75">
      <c r="A41" s="3" t="s">
        <v>68</v>
      </c>
      <c r="B41" s="4">
        <v>10.279273</v>
      </c>
      <c r="C41" s="4">
        <v>13162.633921568739</v>
      </c>
      <c r="D41" s="4">
        <f t="shared" si="0"/>
        <v>135.30230747886563</v>
      </c>
      <c r="E41" s="3"/>
      <c r="F41" s="4"/>
      <c r="H41" s="4"/>
    </row>
    <row r="42" spans="1:6" ht="12.75">
      <c r="A42" s="3" t="s">
        <v>69</v>
      </c>
      <c r="B42" s="4">
        <v>10.335936</v>
      </c>
      <c r="C42" s="4">
        <v>12717.607868503907</v>
      </c>
      <c r="D42" s="4">
        <f t="shared" si="0"/>
        <v>131.4483810019528</v>
      </c>
      <c r="E42" s="3"/>
      <c r="F42" s="3"/>
    </row>
    <row r="43" spans="1:6" ht="12.75">
      <c r="A43" s="3" t="s">
        <v>70</v>
      </c>
      <c r="B43" s="4">
        <v>10.779887</v>
      </c>
      <c r="C43" s="4">
        <v>13132.722045754794</v>
      </c>
      <c r="D43" s="4">
        <f t="shared" si="0"/>
        <v>141.56925965564554</v>
      </c>
      <c r="E43" s="3"/>
      <c r="F43" s="3"/>
    </row>
    <row r="44" spans="1:6" ht="12.75">
      <c r="A44" s="3" t="s">
        <v>71</v>
      </c>
      <c r="B44" s="4">
        <v>9.846485</v>
      </c>
      <c r="C44" s="4">
        <v>12801.001640108563</v>
      </c>
      <c r="D44" s="4">
        <f t="shared" si="0"/>
        <v>126.04487063430436</v>
      </c>
      <c r="E44" s="3"/>
      <c r="F44" s="3"/>
    </row>
    <row r="45" spans="1:6" ht="12.75">
      <c r="A45" s="3" t="s">
        <v>72</v>
      </c>
      <c r="B45" s="4">
        <v>10.343038</v>
      </c>
      <c r="C45" s="4">
        <v>12676.615660557189</v>
      </c>
      <c r="D45" s="4">
        <f t="shared" si="0"/>
        <v>131.1147174885381</v>
      </c>
      <c r="E45" s="3"/>
      <c r="F45" s="3"/>
    </row>
    <row r="46" spans="1:6" ht="12.75">
      <c r="A46" s="3"/>
      <c r="B46" s="4"/>
      <c r="C46" s="4"/>
      <c r="D46" s="4"/>
      <c r="E46" s="4"/>
      <c r="F46" s="3"/>
    </row>
    <row r="47" spans="1:5" ht="12.75">
      <c r="A47" s="3" t="s">
        <v>74</v>
      </c>
      <c r="B47" s="4">
        <v>11.495445</v>
      </c>
      <c r="C47" s="4">
        <v>12143.9783819888</v>
      </c>
      <c r="D47" s="4">
        <f t="shared" si="0"/>
        <v>139.60043557134125</v>
      </c>
      <c r="E47" s="3"/>
    </row>
    <row r="48" spans="1:5" ht="12.75">
      <c r="A48" s="3" t="s">
        <v>75</v>
      </c>
      <c r="B48" s="4">
        <v>9.351583</v>
      </c>
      <c r="C48" s="4">
        <v>12849.746061739343</v>
      </c>
      <c r="D48" s="4">
        <f t="shared" si="0"/>
        <v>120.16546682527857</v>
      </c>
      <c r="E48" s="3"/>
    </row>
    <row r="49" spans="1:7" ht="12.75">
      <c r="A49" s="22"/>
      <c r="B49" s="24"/>
      <c r="C49" s="24"/>
      <c r="D49" s="24"/>
      <c r="E49" s="25"/>
      <c r="F49" s="25"/>
      <c r="G49" s="25"/>
    </row>
    <row r="50" spans="1:7" ht="12.75">
      <c r="A50" s="3" t="s">
        <v>77</v>
      </c>
      <c r="B50" s="4">
        <v>7.783691</v>
      </c>
      <c r="C50" s="4">
        <v>13020.50577865604</v>
      </c>
      <c r="D50" s="4">
        <f t="shared" si="0"/>
        <v>101.347593644773</v>
      </c>
      <c r="G50" t="s">
        <v>13</v>
      </c>
    </row>
    <row r="51" spans="1:4" ht="12.75">
      <c r="A51" s="3" t="s">
        <v>78</v>
      </c>
      <c r="B51" s="4">
        <v>7.149883</v>
      </c>
      <c r="C51" s="4">
        <v>13189.227973856321</v>
      </c>
      <c r="D51" s="4">
        <f t="shared" si="0"/>
        <v>94.30143687339975</v>
      </c>
    </row>
    <row r="52" spans="1:4" ht="12.75">
      <c r="A52" s="3" t="s">
        <v>79</v>
      </c>
      <c r="B52" s="4">
        <v>7.491035</v>
      </c>
      <c r="C52" s="4">
        <v>12862.514080326264</v>
      </c>
      <c r="D52" s="4">
        <f t="shared" si="0"/>
        <v>96.35354316371685</v>
      </c>
    </row>
    <row r="53" spans="1:8" ht="12.75">
      <c r="A53" s="3" t="s">
        <v>80</v>
      </c>
      <c r="B53" s="4">
        <v>9.018588</v>
      </c>
      <c r="C53" s="4">
        <v>13286.378806896755</v>
      </c>
      <c r="D53" s="4">
        <f t="shared" si="0"/>
        <v>119.82437647133338</v>
      </c>
      <c r="H53" s="4"/>
    </row>
    <row r="54" spans="1:8" ht="12.75">
      <c r="A54" s="3" t="s">
        <v>81</v>
      </c>
      <c r="B54" s="4">
        <v>11.545877</v>
      </c>
      <c r="C54" s="4">
        <v>12198.837173906186</v>
      </c>
      <c r="D54" s="4">
        <f t="shared" si="0"/>
        <v>140.84627355294845</v>
      </c>
      <c r="H54" s="4"/>
    </row>
    <row r="55" spans="1:5" ht="12.75">
      <c r="A55" s="3" t="s">
        <v>82</v>
      </c>
      <c r="B55" s="4">
        <v>11.396119</v>
      </c>
      <c r="C55" s="4">
        <v>12504.68319713752</v>
      </c>
      <c r="D55" s="4">
        <f t="shared" si="0"/>
        <v>142.50485777187964</v>
      </c>
      <c r="E55" s="4"/>
    </row>
    <row r="56" spans="1:8" ht="12.75">
      <c r="A56" s="3" t="s">
        <v>83</v>
      </c>
      <c r="B56" s="4">
        <v>10.774201</v>
      </c>
      <c r="C56" s="4">
        <v>13166.257810888483</v>
      </c>
      <c r="D56" s="4">
        <f t="shared" si="0"/>
        <v>141.8559080723325</v>
      </c>
      <c r="E56" s="3"/>
      <c r="H56" s="4"/>
    </row>
    <row r="57" spans="1:6" ht="12.75">
      <c r="A57" s="3" t="s">
        <v>84</v>
      </c>
      <c r="B57" s="4">
        <v>10.989353</v>
      </c>
      <c r="C57" s="4">
        <v>13208.555570032786</v>
      </c>
      <c r="D57" s="4">
        <f t="shared" si="0"/>
        <v>145.15347977920652</v>
      </c>
      <c r="E57" s="3"/>
      <c r="F57" s="3"/>
    </row>
    <row r="58" spans="1:5" ht="12.75">
      <c r="A58" s="3" t="s">
        <v>85</v>
      </c>
      <c r="B58" s="4">
        <v>10.232487</v>
      </c>
      <c r="C58" s="4">
        <v>12928.576450592313</v>
      </c>
      <c r="D58" s="4">
        <f t="shared" si="0"/>
        <v>132.291490459192</v>
      </c>
      <c r="E58" s="3"/>
    </row>
    <row r="59" spans="1:5" ht="12.75">
      <c r="A59" s="3" t="s">
        <v>86</v>
      </c>
      <c r="B59" s="4">
        <v>9.097515</v>
      </c>
      <c r="C59" s="4">
        <v>13305.376991319123</v>
      </c>
      <c r="D59" s="4">
        <f t="shared" si="0"/>
        <v>121.04586675918058</v>
      </c>
      <c r="E59" s="3"/>
    </row>
    <row r="60" spans="1:5" ht="12.75">
      <c r="A60" s="3" t="s">
        <v>87</v>
      </c>
      <c r="B60" s="4">
        <v>8.746219</v>
      </c>
      <c r="C60" s="4">
        <v>12715.61766677819</v>
      </c>
      <c r="D60" s="4">
        <f t="shared" si="0"/>
        <v>111.21357683391106</v>
      </c>
      <c r="E60" s="3"/>
    </row>
    <row r="61" spans="1:5" ht="12.75">
      <c r="A61" s="3" t="s">
        <v>88</v>
      </c>
      <c r="B61" s="4">
        <v>9.400715</v>
      </c>
      <c r="C61" s="4">
        <v>12891.378615266472</v>
      </c>
      <c r="D61" s="4">
        <f t="shared" si="0"/>
        <v>121.18817631921476</v>
      </c>
      <c r="E61" s="3"/>
    </row>
    <row r="62" spans="1:6" ht="12.75">
      <c r="A62" s="3" t="s">
        <v>89</v>
      </c>
      <c r="B62" s="4">
        <v>10.573059</v>
      </c>
      <c r="C62" s="4">
        <v>12927.665250162874</v>
      </c>
      <c r="D62" s="4">
        <f t="shared" si="0"/>
        <v>136.68496742222186</v>
      </c>
      <c r="E62" s="4"/>
      <c r="F62" s="3"/>
    </row>
    <row r="63" spans="1:6" ht="12.75">
      <c r="A63" s="3" t="s">
        <v>90</v>
      </c>
      <c r="B63" s="4">
        <v>10.34957</v>
      </c>
      <c r="C63" s="4">
        <v>12784.989057912459</v>
      </c>
      <c r="D63" s="4">
        <f t="shared" si="0"/>
        <v>132.31913920409906</v>
      </c>
      <c r="E63" s="3"/>
      <c r="F63" s="3"/>
    </row>
    <row r="64" spans="1:6" ht="12.75">
      <c r="A64" s="3" t="s">
        <v>91</v>
      </c>
      <c r="B64" s="4">
        <v>10.483341</v>
      </c>
      <c r="C64" s="4">
        <v>13125.379588736563</v>
      </c>
      <c r="D64" s="4">
        <f t="shared" si="0"/>
        <v>137.59782998316513</v>
      </c>
      <c r="E64" s="3"/>
      <c r="F64" s="4"/>
    </row>
    <row r="65" spans="1:6" ht="12.75">
      <c r="A65" s="3" t="s">
        <v>92</v>
      </c>
      <c r="B65" s="4">
        <v>10.55619</v>
      </c>
      <c r="C65" s="4">
        <v>12780.779029887093</v>
      </c>
      <c r="D65" s="4">
        <f t="shared" si="0"/>
        <v>134.91633178750385</v>
      </c>
      <c r="E65" s="3"/>
      <c r="F65" s="3"/>
    </row>
    <row r="66" spans="1:6" ht="12.75">
      <c r="A66" s="3" t="s">
        <v>93</v>
      </c>
      <c r="B66" s="4">
        <v>10.801714</v>
      </c>
      <c r="C66" s="4">
        <v>13123.785163231907</v>
      </c>
      <c r="D66" s="4">
        <f t="shared" si="0"/>
        <v>141.7593739306744</v>
      </c>
      <c r="E66" s="3"/>
      <c r="F66" s="3"/>
    </row>
    <row r="67" spans="1:7" ht="12.75">
      <c r="A67" s="3" t="s">
        <v>94</v>
      </c>
      <c r="B67" s="4">
        <v>9.984142</v>
      </c>
      <c r="C67" s="4">
        <v>12841.398039394382</v>
      </c>
      <c r="D67" s="4">
        <f>(B67*C67)/1000</f>
        <v>128.2103415038351</v>
      </c>
      <c r="E67" s="3"/>
      <c r="F67" s="2"/>
      <c r="G67" s="3"/>
    </row>
    <row r="68" spans="1:7" ht="12.75">
      <c r="A68" s="3" t="s">
        <v>95</v>
      </c>
      <c r="B68" s="4">
        <v>10.433954</v>
      </c>
      <c r="C68" s="4">
        <v>12683.148384593884</v>
      </c>
      <c r="D68" s="4">
        <f>(B68*C68)/1000</f>
        <v>132.33538682002688</v>
      </c>
      <c r="E68" s="3"/>
      <c r="F68" s="2"/>
      <c r="G68" s="3"/>
    </row>
    <row r="69" spans="1:5" ht="12.75">
      <c r="A69" s="3"/>
      <c r="B69" s="4"/>
      <c r="C69" s="4"/>
      <c r="D69" s="4"/>
      <c r="E69" s="3"/>
    </row>
    <row r="70" spans="1:6" ht="12.75">
      <c r="A70" s="3" t="s">
        <v>97</v>
      </c>
      <c r="B70" s="4">
        <v>7.514166</v>
      </c>
      <c r="C70" s="4">
        <v>12862.514080326264</v>
      </c>
      <c r="D70" s="4">
        <f>(B70*C70)/1000</f>
        <v>96.65106597690888</v>
      </c>
      <c r="F70" s="3"/>
    </row>
    <row r="71" spans="1:6" ht="12.75">
      <c r="A71" s="3" t="s">
        <v>98</v>
      </c>
      <c r="B71" s="4">
        <v>9.593716</v>
      </c>
      <c r="C71" s="4">
        <v>12841.398039394382</v>
      </c>
      <c r="D71" s="4">
        <f>(B71*C71)/1000</f>
        <v>123.19672583290652</v>
      </c>
      <c r="E71" s="3"/>
      <c r="F71" s="3"/>
    </row>
    <row r="72" spans="2:6" ht="12.75">
      <c r="B72" s="2"/>
      <c r="C72" s="4"/>
      <c r="D72" s="4"/>
      <c r="E72" s="3"/>
      <c r="F72" s="3"/>
    </row>
    <row r="73" spans="2:6" ht="12.75">
      <c r="B73" s="20"/>
      <c r="C73" s="4"/>
      <c r="D73" s="4"/>
      <c r="E73" s="4"/>
      <c r="F73" s="3"/>
    </row>
    <row r="74" spans="2:6" ht="12.75">
      <c r="B74" s="20"/>
      <c r="C74" s="4"/>
      <c r="D74" s="4"/>
      <c r="E74" s="3"/>
      <c r="F74" s="3"/>
    </row>
    <row r="75" spans="2:6" ht="12.75">
      <c r="B75" s="20"/>
      <c r="C75" s="4"/>
      <c r="D75" s="4"/>
      <c r="E75" s="3"/>
      <c r="F75" s="3"/>
    </row>
    <row r="76" spans="2:6" ht="12.75">
      <c r="B76" s="20"/>
      <c r="C76" s="4"/>
      <c r="D76" s="4"/>
      <c r="E76" s="3"/>
      <c r="F76" s="3"/>
    </row>
    <row r="77" spans="2:6" ht="12.75">
      <c r="B77" s="20"/>
      <c r="C77" s="4"/>
      <c r="D77" s="4"/>
      <c r="E77" s="3"/>
      <c r="F77" s="3"/>
    </row>
    <row r="78" spans="2:5" ht="12.75">
      <c r="B78" s="20"/>
      <c r="C78" s="4"/>
      <c r="D78" s="4"/>
      <c r="E78" s="3"/>
    </row>
    <row r="79" spans="1:5" ht="12.75">
      <c r="A79" s="3"/>
      <c r="B79" s="6"/>
      <c r="C79" s="3"/>
      <c r="D79" s="4"/>
      <c r="E79" s="3"/>
    </row>
    <row r="80" spans="2:6" ht="12.75">
      <c r="B80" s="20"/>
      <c r="C80" s="4"/>
      <c r="D80" s="4"/>
      <c r="E80" s="3"/>
      <c r="F80" s="3"/>
    </row>
    <row r="81" spans="2:5" ht="12.75">
      <c r="B81" s="20"/>
      <c r="C81" s="4"/>
      <c r="D81" s="4"/>
      <c r="E81" s="3"/>
    </row>
    <row r="82" spans="2:5" ht="12.75">
      <c r="B82" s="20"/>
      <c r="C82" s="4"/>
      <c r="D82" s="4"/>
      <c r="E82" s="3"/>
    </row>
    <row r="83" spans="1:5" ht="12.75">
      <c r="A83" s="3"/>
      <c r="B83" s="6"/>
      <c r="C83" s="4"/>
      <c r="D83" s="4"/>
      <c r="E83" s="3"/>
    </row>
    <row r="84" spans="1:5" ht="12.75">
      <c r="A84" s="3"/>
      <c r="B84" s="6"/>
      <c r="C84" s="4"/>
      <c r="D84" s="4"/>
      <c r="E84" s="3"/>
    </row>
    <row r="85" spans="1:5" ht="12.75">
      <c r="A85" s="3"/>
      <c r="B85" s="6"/>
      <c r="C85" s="4"/>
      <c r="D85" s="4"/>
      <c r="E85" s="3"/>
    </row>
    <row r="86" spans="1:5" ht="12.75">
      <c r="A86" s="3"/>
      <c r="B86" s="6"/>
      <c r="C86" s="4"/>
      <c r="D86" s="4"/>
      <c r="E86" s="3"/>
    </row>
    <row r="87" spans="1:5" ht="12.75">
      <c r="A87" s="3"/>
      <c r="B87" s="6"/>
      <c r="C87" s="4"/>
      <c r="D87" s="4"/>
      <c r="E87" s="3"/>
    </row>
    <row r="88" spans="1:5" ht="12.75">
      <c r="A88" s="3"/>
      <c r="B88" s="6"/>
      <c r="C88" s="4"/>
      <c r="D88" s="4"/>
      <c r="E88" s="3"/>
    </row>
    <row r="89" ht="12.75">
      <c r="E89" s="3"/>
    </row>
    <row r="90" spans="1:5" ht="12.75">
      <c r="A90" s="3"/>
      <c r="B90" s="4"/>
      <c r="C90" s="4"/>
      <c r="D90" s="4"/>
      <c r="E90" s="3"/>
    </row>
    <row r="91" ht="12.75">
      <c r="E91" s="3"/>
    </row>
    <row r="92" ht="12.75">
      <c r="E92" s="3"/>
    </row>
    <row r="93" ht="12.75">
      <c r="E93" s="3"/>
    </row>
    <row r="94" spans="1:5" ht="12.75">
      <c r="A94" s="3"/>
      <c r="B94" s="4"/>
      <c r="C94" s="4"/>
      <c r="D94" s="4"/>
      <c r="E94" s="3"/>
    </row>
    <row r="95" spans="1:5" ht="12.75">
      <c r="A95" s="3"/>
      <c r="B95" s="4"/>
      <c r="C95" s="4"/>
      <c r="D95" s="4"/>
      <c r="E95" s="3"/>
    </row>
    <row r="96" spans="1:5" ht="12.75">
      <c r="A96" s="3"/>
      <c r="B96" s="4"/>
      <c r="C96" s="4"/>
      <c r="D96" s="4"/>
      <c r="E96" s="3"/>
    </row>
    <row r="97" spans="1:5" ht="12.75">
      <c r="A97" s="3"/>
      <c r="B97" s="4"/>
      <c r="C97" s="3"/>
      <c r="D97" s="4"/>
      <c r="E97" s="3"/>
    </row>
    <row r="98" spans="1:5" ht="12.75">
      <c r="A98" s="3"/>
      <c r="B98" s="4"/>
      <c r="C98" s="3"/>
      <c r="D98" s="4"/>
      <c r="E98" s="3"/>
    </row>
    <row r="99" spans="1:5" ht="12.75">
      <c r="A99" s="3"/>
      <c r="B99" s="4"/>
      <c r="C99" s="4"/>
      <c r="D99" s="4"/>
      <c r="E99" s="3"/>
    </row>
    <row r="100" spans="1:5" ht="12.75">
      <c r="A100" s="3"/>
      <c r="B100" s="4"/>
      <c r="C100" s="3"/>
      <c r="D100" s="4"/>
      <c r="E100" s="3"/>
    </row>
    <row r="101" spans="1:5" ht="12.75">
      <c r="A101" s="3"/>
      <c r="B101" s="4"/>
      <c r="C101" s="4"/>
      <c r="D101" s="4"/>
      <c r="E101" s="3"/>
    </row>
    <row r="102" spans="1:5" ht="12.75">
      <c r="A102" s="3"/>
      <c r="B102" s="4"/>
      <c r="C102" s="4"/>
      <c r="D102" s="4"/>
      <c r="E102" s="3"/>
    </row>
    <row r="103" spans="1:5" ht="12.75">
      <c r="A103" s="3"/>
      <c r="B103" s="4"/>
      <c r="C103" s="4"/>
      <c r="D103" s="4"/>
      <c r="E103" s="3"/>
    </row>
    <row r="104" spans="1:5" ht="12.75">
      <c r="A104" s="3"/>
      <c r="B104" s="4"/>
      <c r="C104" s="4"/>
      <c r="D104" s="4"/>
      <c r="E104" s="3"/>
    </row>
    <row r="105" spans="1:5" ht="12.75">
      <c r="A105" s="3"/>
      <c r="B105" s="4"/>
      <c r="C105" s="4"/>
      <c r="D105" s="4"/>
      <c r="E105" s="3"/>
    </row>
    <row r="106" spans="1:5" ht="12.75">
      <c r="A106" s="3"/>
      <c r="B106" s="4"/>
      <c r="C106" s="4"/>
      <c r="D106" s="4"/>
      <c r="E106" s="3"/>
    </row>
    <row r="107" spans="1:5" ht="12.75">
      <c r="A107" s="3"/>
      <c r="B107" s="4"/>
      <c r="C107" s="4"/>
      <c r="D107" s="4"/>
      <c r="E107" s="3"/>
    </row>
    <row r="108" spans="1:5" ht="12.75">
      <c r="A108" s="3"/>
      <c r="B108" s="4"/>
      <c r="C108" s="3"/>
      <c r="D108" s="4"/>
      <c r="E108" s="3"/>
    </row>
    <row r="109" spans="1:5" ht="12.75">
      <c r="A109" s="3"/>
      <c r="B109" s="4"/>
      <c r="C109" s="3"/>
      <c r="D109" s="4"/>
      <c r="E109" s="3"/>
    </row>
    <row r="110" spans="1:5" ht="12.75">
      <c r="A110" s="3"/>
      <c r="B110" s="4"/>
      <c r="C110" s="3"/>
      <c r="D110" s="4"/>
      <c r="E110" s="3"/>
    </row>
    <row r="111" spans="1:5" ht="12.75">
      <c r="A111" s="3"/>
      <c r="B111" s="4"/>
      <c r="C111" s="3"/>
      <c r="D111" s="4"/>
      <c r="E111" s="3"/>
    </row>
    <row r="112" spans="1:5" ht="12.75">
      <c r="A112" s="3"/>
      <c r="B112" s="4"/>
      <c r="C112" s="3"/>
      <c r="D112" s="4"/>
      <c r="E112" s="3"/>
    </row>
    <row r="113" spans="1:5" ht="12.75">
      <c r="A113" s="3"/>
      <c r="B113" s="4"/>
      <c r="C113" s="4"/>
      <c r="D113" s="4"/>
      <c r="E113" s="3"/>
    </row>
    <row r="114" spans="1:5" ht="12.75">
      <c r="A114" s="3"/>
      <c r="B114" s="4"/>
      <c r="C114" s="4"/>
      <c r="D114" s="4"/>
      <c r="E114" s="3"/>
    </row>
    <row r="115" spans="1:5" ht="12.75">
      <c r="A115" s="3"/>
      <c r="B115" s="4"/>
      <c r="C115" s="3"/>
      <c r="D115" s="4"/>
      <c r="E115" s="3"/>
    </row>
    <row r="116" spans="1:5" ht="12.75">
      <c r="A116" s="3"/>
      <c r="B116" s="4"/>
      <c r="C116" s="3"/>
      <c r="D116" s="4"/>
      <c r="E116" s="3"/>
    </row>
    <row r="117" spans="1:5" ht="12.75">
      <c r="A117" s="3"/>
      <c r="B117" s="4"/>
      <c r="C117" s="3"/>
      <c r="D117" s="4"/>
      <c r="E117" s="3"/>
    </row>
    <row r="118" spans="1:5" ht="12.75">
      <c r="A118" s="3"/>
      <c r="B118" s="4"/>
      <c r="C118" s="3"/>
      <c r="D118" s="4"/>
      <c r="E118" s="3"/>
    </row>
    <row r="119" spans="1:5" ht="12.75">
      <c r="A119" s="3"/>
      <c r="B119" s="4"/>
      <c r="C119" s="3"/>
      <c r="D119" s="4"/>
      <c r="E119" s="3"/>
    </row>
    <row r="120" spans="1:5" ht="12.75">
      <c r="A120" s="3"/>
      <c r="B120" s="4"/>
      <c r="C120" s="3"/>
      <c r="D120" s="4"/>
      <c r="E120" s="3"/>
    </row>
    <row r="121" spans="1:5" ht="12.75">
      <c r="A121" s="3"/>
      <c r="B121" s="4"/>
      <c r="C121" s="3"/>
      <c r="D121" s="4"/>
      <c r="E121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25.8515625" style="0" bestFit="1" customWidth="1"/>
    <col min="2" max="3" width="13.421875" style="0" customWidth="1"/>
    <col min="4" max="5" width="8.8515625" style="0" customWidth="1"/>
    <col min="6" max="6" width="33.28125" style="0" customWidth="1"/>
  </cols>
  <sheetData>
    <row r="1" spans="1:4" ht="25.5">
      <c r="A1" t="s">
        <v>0</v>
      </c>
      <c r="B1" s="1" t="s">
        <v>3</v>
      </c>
      <c r="C1" s="5" t="s">
        <v>14</v>
      </c>
      <c r="D1" s="1"/>
    </row>
    <row r="2" spans="2:5" ht="12.75">
      <c r="B2" s="4"/>
      <c r="C2" s="4"/>
      <c r="E2" t="s">
        <v>11</v>
      </c>
    </row>
    <row r="3" spans="1:5" ht="12.75">
      <c r="A3" s="3" t="s">
        <v>29</v>
      </c>
      <c r="B3" s="4">
        <v>99.08814819234865</v>
      </c>
      <c r="C3" s="4"/>
      <c r="D3" s="3"/>
      <c r="E3" s="3"/>
    </row>
    <row r="4" spans="1:5" ht="12.75">
      <c r="A4" s="3" t="s">
        <v>30</v>
      </c>
      <c r="B4" s="4">
        <v>89.91246505223246</v>
      </c>
      <c r="C4" s="4"/>
      <c r="D4" s="4"/>
      <c r="E4" s="3"/>
    </row>
    <row r="5" spans="1:5" ht="12.75">
      <c r="A5" s="3" t="s">
        <v>31</v>
      </c>
      <c r="B5" s="4">
        <v>93.2744613174873</v>
      </c>
      <c r="C5" s="4"/>
      <c r="D5" s="3"/>
      <c r="E5" s="3"/>
    </row>
    <row r="6" spans="1:9" ht="12.75">
      <c r="A6" s="3" t="s">
        <v>32</v>
      </c>
      <c r="B6" s="4">
        <v>116.23245374848703</v>
      </c>
      <c r="C6" s="4"/>
      <c r="D6" s="3"/>
      <c r="E6" s="3"/>
      <c r="G6" s="2"/>
      <c r="H6" s="3"/>
      <c r="I6" s="4"/>
    </row>
    <row r="7" spans="1:9" ht="12.75">
      <c r="A7" s="3" t="s">
        <v>33</v>
      </c>
      <c r="B7" s="4">
        <v>131.20740341427876</v>
      </c>
      <c r="C7" s="4">
        <v>136.91833452944874</v>
      </c>
      <c r="D7" s="4"/>
      <c r="E7" s="3"/>
      <c r="G7" s="2"/>
      <c r="H7" s="3"/>
      <c r="I7" s="4"/>
    </row>
    <row r="8" spans="1:5" ht="12.75">
      <c r="A8" s="3" t="s">
        <v>34</v>
      </c>
      <c r="B8" s="4">
        <v>133.50016795598742</v>
      </c>
      <c r="C8" s="4"/>
      <c r="D8" s="3"/>
      <c r="E8" s="3"/>
    </row>
    <row r="9" spans="1:5" ht="12.75">
      <c r="A9" s="3" t="s">
        <v>37</v>
      </c>
      <c r="B9" s="4">
        <v>127.81640411520021</v>
      </c>
      <c r="C9" s="4"/>
      <c r="D9" s="3"/>
      <c r="E9" s="3"/>
    </row>
    <row r="10" spans="1:5" ht="12.75">
      <c r="A10" s="3" t="s">
        <v>38</v>
      </c>
      <c r="B10" s="4">
        <v>114.54643826141887</v>
      </c>
      <c r="C10" s="4"/>
      <c r="D10" s="3"/>
      <c r="E10" s="3"/>
    </row>
    <row r="11" spans="1:5" ht="12.75">
      <c r="A11" s="3" t="s">
        <v>39</v>
      </c>
      <c r="B11" s="4">
        <v>106.83040156263401</v>
      </c>
      <c r="C11" s="4">
        <v>107.0386731865281</v>
      </c>
      <c r="D11" s="3"/>
      <c r="E11" s="3"/>
    </row>
    <row r="12" spans="1:5" ht="12.75">
      <c r="A12" s="3" t="s">
        <v>40</v>
      </c>
      <c r="B12" s="4">
        <v>115.05430031028119</v>
      </c>
      <c r="C12" s="4"/>
      <c r="D12" s="3"/>
      <c r="E12" s="3"/>
    </row>
    <row r="13" spans="1:5" ht="12.75">
      <c r="A13" s="3" t="s">
        <v>41</v>
      </c>
      <c r="B13" s="4">
        <v>130.91350861825137</v>
      </c>
      <c r="C13" s="4"/>
      <c r="D13" s="3"/>
      <c r="E13" s="3"/>
    </row>
    <row r="14" spans="1:5" ht="12.75">
      <c r="A14" s="3" t="s">
        <v>42</v>
      </c>
      <c r="B14" s="4">
        <v>126.67173206024026</v>
      </c>
      <c r="C14" s="4"/>
      <c r="D14" s="3"/>
      <c r="E14" s="3"/>
    </row>
    <row r="15" spans="1:5" ht="12.75">
      <c r="A15" s="3" t="s">
        <v>45</v>
      </c>
      <c r="B15" s="4">
        <v>138.38056741191312</v>
      </c>
      <c r="C15" s="4"/>
      <c r="D15" s="3"/>
      <c r="E15" s="3"/>
    </row>
    <row r="16" spans="1:9" ht="12.75">
      <c r="A16" s="3" t="s">
        <v>46</v>
      </c>
      <c r="B16" s="4">
        <v>124.17892622687188</v>
      </c>
      <c r="C16" s="4"/>
      <c r="D16" s="4"/>
      <c r="E16" s="3"/>
      <c r="G16" s="2"/>
      <c r="H16" s="2"/>
      <c r="I16" s="4"/>
    </row>
    <row r="17" spans="1:5" s="31" customFormat="1" ht="12.75">
      <c r="A17" s="3" t="s">
        <v>47</v>
      </c>
      <c r="B17" s="27">
        <v>129.64376156301336</v>
      </c>
      <c r="C17" s="27"/>
      <c r="D17" s="27"/>
      <c r="E17" s="30"/>
    </row>
    <row r="18" spans="1:4" ht="12.75">
      <c r="A18" s="3"/>
      <c r="B18" s="4"/>
      <c r="C18" s="4"/>
      <c r="D18" s="3"/>
    </row>
    <row r="19" spans="1:9" ht="12.75">
      <c r="A19" s="22"/>
      <c r="B19" s="24"/>
      <c r="C19" s="24"/>
      <c r="D19" s="22"/>
      <c r="E19" s="22"/>
      <c r="G19" s="2"/>
      <c r="H19" s="4"/>
      <c r="I19" s="4"/>
    </row>
    <row r="20" spans="1:5" ht="12.75">
      <c r="A20" s="3" t="s">
        <v>54</v>
      </c>
      <c r="B20" s="4">
        <v>99.6499304991535</v>
      </c>
      <c r="C20" s="4"/>
      <c r="D20" s="3"/>
      <c r="E20" s="3" t="s">
        <v>12</v>
      </c>
    </row>
    <row r="21" spans="1:5" ht="12.75">
      <c r="A21" s="3" t="s">
        <v>55</v>
      </c>
      <c r="B21" s="4">
        <v>92.28880559184022</v>
      </c>
      <c r="C21" s="4"/>
      <c r="D21" s="3"/>
      <c r="E21" s="3"/>
    </row>
    <row r="22" spans="1:5" ht="12.75">
      <c r="A22" s="3" t="s">
        <v>56</v>
      </c>
      <c r="B22" s="4">
        <v>95.28061421344745</v>
      </c>
      <c r="C22" s="4"/>
      <c r="D22" s="3"/>
      <c r="E22" s="3"/>
    </row>
    <row r="23" spans="1:5" ht="12.75">
      <c r="A23" s="3" t="s">
        <v>57</v>
      </c>
      <c r="B23" s="4">
        <v>118.17258580922112</v>
      </c>
      <c r="C23" s="4"/>
      <c r="D23" s="3"/>
      <c r="E23" s="3"/>
    </row>
    <row r="24" spans="1:5" ht="12.75">
      <c r="A24" s="3" t="s">
        <v>58</v>
      </c>
      <c r="B24" s="4">
        <v>140.96989986949973</v>
      </c>
      <c r="C24" s="4">
        <v>139.60043557134125</v>
      </c>
      <c r="D24" s="3"/>
      <c r="E24" s="3"/>
    </row>
    <row r="25" spans="1:5" ht="12.75">
      <c r="A25" s="3" t="s">
        <v>59</v>
      </c>
      <c r="B25" s="4">
        <v>141.4966569331468</v>
      </c>
      <c r="C25" s="4"/>
      <c r="D25" s="4"/>
      <c r="E25" s="3"/>
    </row>
    <row r="26" spans="1:5" ht="12.75">
      <c r="A26" s="3" t="s">
        <v>62</v>
      </c>
      <c r="B26" s="4">
        <v>133.26743766671234</v>
      </c>
      <c r="C26" s="4"/>
      <c r="D26" s="3"/>
      <c r="E26" s="3"/>
    </row>
    <row r="27" spans="1:5" ht="12.75">
      <c r="A27" s="3" t="s">
        <v>63</v>
      </c>
      <c r="B27" s="4">
        <v>117.63024306675266</v>
      </c>
      <c r="C27" s="4"/>
      <c r="D27" s="4"/>
      <c r="E27" s="3"/>
    </row>
    <row r="28" spans="1:5" ht="12.75">
      <c r="A28" s="3" t="s">
        <v>64</v>
      </c>
      <c r="B28" s="4">
        <v>109.84964133273424</v>
      </c>
      <c r="C28" s="4"/>
      <c r="D28" s="3"/>
      <c r="E28" s="3"/>
    </row>
    <row r="29" spans="1:5" s="31" customFormat="1" ht="12.75">
      <c r="A29" s="30" t="s">
        <v>65</v>
      </c>
      <c r="B29" s="27">
        <v>119.3925417499189</v>
      </c>
      <c r="C29" s="27">
        <v>120.16546682527857</v>
      </c>
      <c r="D29" s="30"/>
      <c r="E29" s="30"/>
    </row>
    <row r="30" spans="1:5" s="31" customFormat="1" ht="12.75">
      <c r="A30" s="30" t="s">
        <v>66</v>
      </c>
      <c r="B30" s="27">
        <v>133.19411663812704</v>
      </c>
      <c r="C30" s="27"/>
      <c r="D30" s="30"/>
      <c r="E30" s="30"/>
    </row>
    <row r="31" spans="1:5" s="31" customFormat="1" ht="12.75">
      <c r="A31" s="30" t="s">
        <v>67</v>
      </c>
      <c r="B31" s="27">
        <v>130.3917388810765</v>
      </c>
      <c r="C31" s="27"/>
      <c r="D31" s="30"/>
      <c r="E31" s="30"/>
    </row>
    <row r="32" spans="1:5" ht="12.75">
      <c r="A32" s="3" t="s">
        <v>70</v>
      </c>
      <c r="B32" s="4">
        <v>141.56925965564554</v>
      </c>
      <c r="C32" s="4"/>
      <c r="D32" s="3"/>
      <c r="E32" s="3"/>
    </row>
    <row r="33" spans="1:5" ht="12.75">
      <c r="A33" s="3" t="s">
        <v>71</v>
      </c>
      <c r="B33" s="4">
        <v>126.04487063430436</v>
      </c>
      <c r="C33" s="4"/>
      <c r="D33" s="4"/>
      <c r="E33" s="3"/>
    </row>
    <row r="34" spans="1:5" ht="12.75">
      <c r="A34" s="3" t="s">
        <v>72</v>
      </c>
      <c r="B34" s="4">
        <v>131.1147174885381</v>
      </c>
      <c r="C34" s="4"/>
      <c r="D34" s="3"/>
      <c r="E34" s="3"/>
    </row>
    <row r="35" spans="1:5" ht="12.75">
      <c r="A35" s="3"/>
      <c r="B35" s="4"/>
      <c r="C35" s="4"/>
      <c r="D35" s="3"/>
      <c r="E35" s="3"/>
    </row>
    <row r="36" spans="1:5" ht="12.75">
      <c r="A36" s="22"/>
      <c r="B36" s="24"/>
      <c r="C36" s="24"/>
      <c r="D36" s="22"/>
      <c r="E36" s="25"/>
    </row>
    <row r="37" spans="1:5" ht="12.75">
      <c r="A37" s="3" t="s">
        <v>77</v>
      </c>
      <c r="B37" s="4">
        <v>101.347593644773</v>
      </c>
      <c r="C37" s="4"/>
      <c r="D37" s="3"/>
      <c r="E37" s="3" t="s">
        <v>13</v>
      </c>
    </row>
    <row r="38" spans="1:5" ht="12.75">
      <c r="A38" s="3" t="s">
        <v>78</v>
      </c>
      <c r="B38" s="4">
        <v>94.30143687339975</v>
      </c>
      <c r="C38" s="4"/>
      <c r="D38" s="4"/>
      <c r="E38" s="3"/>
    </row>
    <row r="39" spans="1:5" ht="12.75">
      <c r="A39" s="3" t="s">
        <v>79</v>
      </c>
      <c r="B39" s="4">
        <v>96.35354316371685</v>
      </c>
      <c r="C39" s="4">
        <v>96.65106597690888</v>
      </c>
      <c r="D39" s="3"/>
      <c r="E39" s="3"/>
    </row>
    <row r="40" spans="1:9" ht="12.75">
      <c r="A40" s="3" t="s">
        <v>80</v>
      </c>
      <c r="B40" s="4">
        <v>119.82437647133338</v>
      </c>
      <c r="C40" s="4"/>
      <c r="D40" s="4"/>
      <c r="E40" s="3"/>
      <c r="G40" s="2"/>
      <c r="H40" s="3"/>
      <c r="I40" s="4"/>
    </row>
    <row r="41" spans="1:5" ht="12.75">
      <c r="A41" s="3" t="s">
        <v>81</v>
      </c>
      <c r="B41" s="4">
        <v>140.84627355294845</v>
      </c>
      <c r="C41" s="4"/>
      <c r="D41" s="3"/>
      <c r="E41" s="3"/>
    </row>
    <row r="42" spans="1:5" ht="12.75">
      <c r="A42" s="3" t="s">
        <v>82</v>
      </c>
      <c r="B42" s="4">
        <v>142.50485777187964</v>
      </c>
      <c r="C42" s="4"/>
      <c r="D42" s="4"/>
      <c r="E42" s="3"/>
    </row>
    <row r="43" spans="1:5" ht="12.75">
      <c r="A43" s="3" t="s">
        <v>85</v>
      </c>
      <c r="B43" s="4">
        <v>132.291490459192</v>
      </c>
      <c r="C43" s="4"/>
      <c r="D43" s="3"/>
      <c r="E43" s="3"/>
    </row>
    <row r="44" spans="1:5" ht="12.75">
      <c r="A44" s="3" t="s">
        <v>86</v>
      </c>
      <c r="B44" s="4">
        <v>121.04586675918058</v>
      </c>
      <c r="C44" s="4"/>
      <c r="D44" s="3"/>
      <c r="E44" s="3"/>
    </row>
    <row r="45" spans="1:5" ht="12.75">
      <c r="A45" s="3" t="s">
        <v>87</v>
      </c>
      <c r="B45" s="4">
        <v>111.21357683391106</v>
      </c>
      <c r="C45" s="4"/>
      <c r="D45" s="3"/>
      <c r="E45" s="3"/>
    </row>
    <row r="46" spans="1:5" ht="12.75">
      <c r="A46" s="3" t="s">
        <v>88</v>
      </c>
      <c r="B46" s="4">
        <v>121.18817631921476</v>
      </c>
      <c r="C46" s="4"/>
      <c r="D46" s="3"/>
      <c r="E46" s="3"/>
    </row>
    <row r="47" spans="1:5" ht="12.75">
      <c r="A47" s="3" t="s">
        <v>89</v>
      </c>
      <c r="B47" s="4">
        <v>136.68496742222186</v>
      </c>
      <c r="C47" s="4"/>
      <c r="D47" s="3"/>
      <c r="E47" s="3"/>
    </row>
    <row r="48" spans="1:5" ht="12.75">
      <c r="A48" s="3" t="s">
        <v>90</v>
      </c>
      <c r="B48" s="4">
        <v>132.31913920409906</v>
      </c>
      <c r="C48" s="4"/>
      <c r="D48" s="3"/>
      <c r="E48" s="3"/>
    </row>
    <row r="49" spans="1:5" ht="12.75">
      <c r="A49" s="3" t="s">
        <v>93</v>
      </c>
      <c r="B49" s="4">
        <v>141.7593739306744</v>
      </c>
      <c r="C49" s="4"/>
      <c r="D49" s="3"/>
      <c r="E49" s="3"/>
    </row>
    <row r="50" spans="1:5" ht="12.75">
      <c r="A50" s="3" t="s">
        <v>94</v>
      </c>
      <c r="B50" s="4">
        <v>128.2103415038351</v>
      </c>
      <c r="C50" s="4">
        <v>123.19672583290652</v>
      </c>
      <c r="D50" s="3"/>
      <c r="E50" s="3"/>
    </row>
    <row r="51" spans="1:5" ht="12.75">
      <c r="A51" t="s">
        <v>95</v>
      </c>
      <c r="B51" s="4">
        <v>132.33538682002688</v>
      </c>
      <c r="C51" s="4"/>
      <c r="D51" s="3"/>
      <c r="E51" s="3"/>
    </row>
    <row r="52" spans="2:5" ht="12.75">
      <c r="B52" s="4"/>
      <c r="C52" s="4"/>
      <c r="D52" s="3"/>
      <c r="E52" s="3"/>
    </row>
    <row r="53" spans="2:5" ht="12.75">
      <c r="B53" s="4"/>
      <c r="C53" s="4"/>
      <c r="D53" s="3"/>
      <c r="E53" s="3"/>
    </row>
    <row r="54" spans="2:5" ht="12.75">
      <c r="B54" s="4"/>
      <c r="C54" s="4"/>
      <c r="D54" s="3"/>
      <c r="E54" s="3"/>
    </row>
    <row r="55" spans="2:4" ht="12.75">
      <c r="B55" s="4"/>
      <c r="C55" s="4"/>
      <c r="D55" s="3"/>
    </row>
    <row r="56" spans="2:4" ht="12.75">
      <c r="B56" s="4"/>
      <c r="C56" s="4"/>
      <c r="D56" s="3"/>
    </row>
    <row r="57" spans="2:4" ht="12.75">
      <c r="B57" s="4"/>
      <c r="C57" s="4"/>
      <c r="D57" s="3"/>
    </row>
    <row r="58" spans="2:4" ht="12.75">
      <c r="B58" s="4"/>
      <c r="C58" s="4"/>
      <c r="D58" s="3"/>
    </row>
    <row r="59" spans="2:4" ht="12.75">
      <c r="B59" s="4"/>
      <c r="C59" s="4"/>
      <c r="D59" s="3"/>
    </row>
    <row r="60" spans="2:4" ht="12.75">
      <c r="B60" s="4"/>
      <c r="C60" s="4"/>
      <c r="D60" s="3"/>
    </row>
    <row r="61" spans="2:4" ht="12.75">
      <c r="B61" s="4"/>
      <c r="C61" s="4"/>
      <c r="D61" s="3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4" ht="12.75">
      <c r="B65" s="4"/>
      <c r="C65" s="4"/>
      <c r="D65" s="3"/>
    </row>
    <row r="66" spans="2:4" ht="12.75">
      <c r="B66" s="4"/>
      <c r="C66" s="4"/>
      <c r="D66" s="3"/>
    </row>
    <row r="67" spans="2:4" ht="12.75">
      <c r="B67" s="4"/>
      <c r="C67" s="4"/>
      <c r="D67" s="3"/>
    </row>
    <row r="68" spans="2:4" ht="12.75">
      <c r="B68" s="4"/>
      <c r="C68" s="4"/>
      <c r="D68" s="3"/>
    </row>
    <row r="69" spans="2:4" ht="12.75">
      <c r="B69" s="4"/>
      <c r="C69" s="4"/>
      <c r="D69" s="3"/>
    </row>
    <row r="70" spans="2:4" ht="12.75">
      <c r="B70" s="4"/>
      <c r="C70" s="4"/>
      <c r="D70" s="3"/>
    </row>
    <row r="71" spans="2:4" ht="12.75">
      <c r="B71" s="4"/>
      <c r="C71" s="4"/>
      <c r="D71" s="3"/>
    </row>
    <row r="72" spans="2:4" ht="12.75">
      <c r="B72" s="4"/>
      <c r="C72" s="4"/>
      <c r="D72" s="3"/>
    </row>
    <row r="73" spans="2:3" ht="12.75"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3"/>
    </row>
    <row r="92" spans="1:3" ht="12.75">
      <c r="A92" s="3"/>
      <c r="B92" s="4"/>
      <c r="C92" s="3"/>
    </row>
    <row r="93" spans="1:3" ht="12.75">
      <c r="A93" s="3"/>
      <c r="B93" s="4"/>
      <c r="C93" s="3"/>
    </row>
    <row r="94" spans="1:3" ht="12.75">
      <c r="A94" s="3"/>
      <c r="B94" s="4"/>
      <c r="C94" s="3"/>
    </row>
    <row r="95" spans="1:3" ht="12.75">
      <c r="A95" s="3"/>
      <c r="B95" s="4"/>
      <c r="C95" s="3"/>
    </row>
    <row r="96" spans="1:3" ht="12.75">
      <c r="A96" s="3"/>
      <c r="B96" s="4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B1">
      <selection activeCell="Q4" sqref="Q4"/>
    </sheetView>
  </sheetViews>
  <sheetFormatPr defaultColWidth="8.8515625" defaultRowHeight="12.75"/>
  <cols>
    <col min="1" max="1" width="21.00390625" style="0" bestFit="1" customWidth="1"/>
    <col min="2" max="4" width="10.421875" style="0" bestFit="1" customWidth="1"/>
    <col min="5" max="9" width="8.8515625" style="0" customWidth="1"/>
    <col min="10" max="10" width="10.421875" style="0" customWidth="1"/>
    <col min="11" max="15" width="8.8515625" style="0" customWidth="1"/>
    <col min="16" max="16" width="12.57421875" style="0" customWidth="1"/>
    <col min="17" max="17" width="11.57421875" style="0" customWidth="1"/>
  </cols>
  <sheetData>
    <row r="1" spans="1:5" ht="12.75">
      <c r="A1" s="7" t="s">
        <v>0</v>
      </c>
      <c r="B1" s="8" t="s">
        <v>5</v>
      </c>
      <c r="C1" s="9" t="s">
        <v>5</v>
      </c>
      <c r="D1" s="10" t="s">
        <v>5</v>
      </c>
      <c r="E1" s="11"/>
    </row>
    <row r="2" spans="1:17" ht="12.75">
      <c r="A2" s="12"/>
      <c r="B2" s="13" t="s">
        <v>6</v>
      </c>
      <c r="C2" s="14" t="s">
        <v>7</v>
      </c>
      <c r="D2" s="15" t="s">
        <v>8</v>
      </c>
      <c r="E2" s="11"/>
      <c r="F2" s="36" t="s">
        <v>115</v>
      </c>
      <c r="J2" s="14" t="s">
        <v>5</v>
      </c>
      <c r="K2" s="36" t="s">
        <v>116</v>
      </c>
      <c r="M2" t="s">
        <v>117</v>
      </c>
      <c r="N2" t="s">
        <v>117</v>
      </c>
      <c r="P2" t="s">
        <v>118</v>
      </c>
      <c r="Q2" t="s">
        <v>119</v>
      </c>
    </row>
    <row r="3" spans="1:17" ht="25.5">
      <c r="A3" s="12"/>
      <c r="B3" s="28"/>
      <c r="C3" s="28"/>
      <c r="D3" s="29"/>
      <c r="E3" s="16"/>
      <c r="F3" s="37" t="s">
        <v>120</v>
      </c>
      <c r="G3" s="36" t="s">
        <v>121</v>
      </c>
      <c r="H3" s="36" t="s">
        <v>122</v>
      </c>
      <c r="I3" s="36" t="s">
        <v>123</v>
      </c>
      <c r="J3" s="36" t="s">
        <v>124</v>
      </c>
      <c r="K3" s="36">
        <v>0</v>
      </c>
      <c r="L3" s="36" t="s">
        <v>125</v>
      </c>
      <c r="M3" s="36" t="s">
        <v>126</v>
      </c>
      <c r="N3" s="36" t="s">
        <v>127</v>
      </c>
      <c r="O3" s="36" t="s">
        <v>128</v>
      </c>
      <c r="P3" t="s">
        <v>118</v>
      </c>
      <c r="Q3" s="36" t="s">
        <v>127</v>
      </c>
    </row>
    <row r="4" spans="1:17" ht="12.75">
      <c r="A4" s="35" t="s">
        <v>100</v>
      </c>
      <c r="B4" s="14">
        <v>99.08814819234865</v>
      </c>
      <c r="C4" s="14">
        <v>99.6499304991535</v>
      </c>
      <c r="D4" s="15">
        <v>101.347593644773</v>
      </c>
      <c r="F4" s="38">
        <v>1</v>
      </c>
      <c r="G4">
        <f>SLOPE(B4:D4,$B$27:$D$27)</f>
        <v>1.1297227262121723</v>
      </c>
      <c r="H4">
        <f>INTERCEPT(B4:D4,$B$27:$D$27)</f>
        <v>95.50966654057636</v>
      </c>
      <c r="I4" s="2">
        <f>AVERAGE(B4:D4)</f>
        <v>100.02855744542505</v>
      </c>
      <c r="J4" s="39">
        <f>IF(F4=1,H4,I4)</f>
        <v>95.50966654057636</v>
      </c>
      <c r="K4">
        <v>1</v>
      </c>
      <c r="L4" s="40">
        <v>2012.6</v>
      </c>
      <c r="M4" s="41">
        <v>0.0271</v>
      </c>
      <c r="N4" s="42">
        <f>(J4/1000)*M4</f>
        <v>0.0025883119632496196</v>
      </c>
      <c r="O4" s="42"/>
      <c r="P4" s="42">
        <f>J4/10</f>
        <v>9.550966654057635</v>
      </c>
      <c r="Q4" s="42">
        <f>N4*1000</f>
        <v>2.5883119632496197</v>
      </c>
    </row>
    <row r="5" spans="1:17" ht="12.75">
      <c r="A5" s="35" t="s">
        <v>101</v>
      </c>
      <c r="B5" s="14">
        <v>89.91246505223246</v>
      </c>
      <c r="C5" s="14">
        <v>92.28880559184022</v>
      </c>
      <c r="D5" s="15">
        <v>94.30143687339975</v>
      </c>
      <c r="F5" s="38">
        <v>1</v>
      </c>
      <c r="G5">
        <f aca="true" t="shared" si="0" ref="G5:G18">SLOPE(B5:D5,$B$27:$D$27)</f>
        <v>2.1944859105836443</v>
      </c>
      <c r="H5">
        <f aca="true" t="shared" si="1" ref="H5:H18">INTERCEPT(B5:D5,$B$27:$D$27)</f>
        <v>83.38962553015624</v>
      </c>
      <c r="I5" s="2">
        <f aca="true" t="shared" si="2" ref="I5:I18">AVERAGE(B5:D5)</f>
        <v>92.16756917249081</v>
      </c>
      <c r="J5" s="39">
        <f aca="true" t="shared" si="3" ref="J5:J18">IF(F5=1,H5,I5)</f>
        <v>83.38962553015624</v>
      </c>
      <c r="K5">
        <v>7</v>
      </c>
      <c r="L5" s="40">
        <v>2003</v>
      </c>
      <c r="M5" s="41">
        <v>0.0203</v>
      </c>
      <c r="N5" s="42">
        <f aca="true" t="shared" si="4" ref="N5:N18">(J5/1000)*M5</f>
        <v>0.0016928093982621715</v>
      </c>
      <c r="P5" s="42">
        <f aca="true" t="shared" si="5" ref="P5:P18">J5/10</f>
        <v>8.338962553015623</v>
      </c>
      <c r="Q5" s="42">
        <f aca="true" t="shared" si="6" ref="Q5:Q18">N5*1000</f>
        <v>1.6928093982621715</v>
      </c>
    </row>
    <row r="6" spans="1:17" ht="12.75">
      <c r="A6" s="35" t="s">
        <v>102</v>
      </c>
      <c r="B6" s="14">
        <v>93.2744613174873</v>
      </c>
      <c r="C6" s="14">
        <v>95.28061421344745</v>
      </c>
      <c r="D6" s="15">
        <v>96.35354316371685</v>
      </c>
      <c r="F6" s="38">
        <v>1</v>
      </c>
      <c r="G6">
        <f t="shared" si="0"/>
        <v>1.539540923114778</v>
      </c>
      <c r="H6">
        <f t="shared" si="1"/>
        <v>88.81137587242475</v>
      </c>
      <c r="I6" s="2">
        <f t="shared" si="2"/>
        <v>94.96953956488386</v>
      </c>
      <c r="J6" s="39">
        <f t="shared" si="3"/>
        <v>88.81137587242475</v>
      </c>
      <c r="K6">
        <v>10</v>
      </c>
      <c r="L6" s="40">
        <v>1995.3</v>
      </c>
      <c r="M6" s="41">
        <v>0.0174</v>
      </c>
      <c r="N6" s="42">
        <f t="shared" si="4"/>
        <v>0.0015453179401801905</v>
      </c>
      <c r="P6" s="42">
        <f t="shared" si="5"/>
        <v>8.881137587242474</v>
      </c>
      <c r="Q6" s="42">
        <f t="shared" si="6"/>
        <v>1.5453179401801904</v>
      </c>
    </row>
    <row r="7" spans="1:17" ht="12.75">
      <c r="A7" s="35" t="s">
        <v>103</v>
      </c>
      <c r="B7" s="14">
        <v>116.23245374848703</v>
      </c>
      <c r="C7" s="14">
        <v>118.17258580922112</v>
      </c>
      <c r="D7" s="15">
        <v>119.82437647133338</v>
      </c>
      <c r="F7" s="38">
        <v>1</v>
      </c>
      <c r="G7">
        <f t="shared" si="0"/>
        <v>1.7959613614231742</v>
      </c>
      <c r="H7">
        <f t="shared" si="1"/>
        <v>110.89262656398782</v>
      </c>
      <c r="I7" s="2">
        <f t="shared" si="2"/>
        <v>118.07647200968051</v>
      </c>
      <c r="J7" s="39">
        <f t="shared" si="3"/>
        <v>110.89262656398782</v>
      </c>
      <c r="K7">
        <v>13</v>
      </c>
      <c r="L7" s="40">
        <v>1986.7</v>
      </c>
      <c r="M7" s="41">
        <v>0.0159</v>
      </c>
      <c r="N7" s="42">
        <f t="shared" si="4"/>
        <v>0.0017631927623674064</v>
      </c>
      <c r="P7" s="42">
        <f t="shared" si="5"/>
        <v>11.089262656398782</v>
      </c>
      <c r="Q7" s="42">
        <f t="shared" si="6"/>
        <v>1.7631927623674064</v>
      </c>
    </row>
    <row r="8" spans="1:17" ht="12.75">
      <c r="A8" s="35" t="s">
        <v>104</v>
      </c>
      <c r="B8" s="28">
        <v>131.20740341427876</v>
      </c>
      <c r="C8" s="28">
        <v>140.96989986949973</v>
      </c>
      <c r="D8" s="29">
        <v>140.84627355294845</v>
      </c>
      <c r="F8" s="38">
        <v>0</v>
      </c>
      <c r="G8">
        <f t="shared" si="0"/>
        <v>4.819435069334844</v>
      </c>
      <c r="H8">
        <f t="shared" si="1"/>
        <v>118.39678533490294</v>
      </c>
      <c r="I8" s="2">
        <f t="shared" si="2"/>
        <v>137.67452561224232</v>
      </c>
      <c r="J8" s="39">
        <f t="shared" si="3"/>
        <v>137.67452561224232</v>
      </c>
      <c r="K8">
        <v>16</v>
      </c>
      <c r="L8" s="40">
        <v>1976</v>
      </c>
      <c r="M8" s="41">
        <v>0.0137</v>
      </c>
      <c r="N8" s="42">
        <f t="shared" si="4"/>
        <v>0.00188614100088772</v>
      </c>
      <c r="P8" s="42">
        <f t="shared" si="5"/>
        <v>13.767452561224232</v>
      </c>
      <c r="Q8" s="42">
        <f t="shared" si="6"/>
        <v>1.88614100088772</v>
      </c>
    </row>
    <row r="9" spans="1:17" ht="12.75">
      <c r="A9" s="35" t="s">
        <v>105</v>
      </c>
      <c r="B9" s="14">
        <v>133.50016795598742</v>
      </c>
      <c r="C9" s="14">
        <v>141.4966569331468</v>
      </c>
      <c r="D9" s="15">
        <v>142.50485777187964</v>
      </c>
      <c r="F9" s="38">
        <v>1</v>
      </c>
      <c r="G9">
        <f t="shared" si="0"/>
        <v>4.50234490794611</v>
      </c>
      <c r="H9">
        <f t="shared" si="1"/>
        <v>121.15784792188686</v>
      </c>
      <c r="I9" s="2">
        <f t="shared" si="2"/>
        <v>139.1672275536713</v>
      </c>
      <c r="J9" s="39">
        <f t="shared" si="3"/>
        <v>121.15784792188686</v>
      </c>
      <c r="K9">
        <v>19</v>
      </c>
      <c r="L9" s="40">
        <v>1963.4</v>
      </c>
      <c r="M9" s="41">
        <v>0.0133</v>
      </c>
      <c r="N9" s="42">
        <f t="shared" si="4"/>
        <v>0.0016113993773610952</v>
      </c>
      <c r="P9" s="42">
        <f t="shared" si="5"/>
        <v>12.115784792188686</v>
      </c>
      <c r="Q9" s="42">
        <f t="shared" si="6"/>
        <v>1.6113993773610953</v>
      </c>
    </row>
    <row r="10" spans="1:17" ht="12.75">
      <c r="A10" s="35" t="s">
        <v>106</v>
      </c>
      <c r="B10" s="28">
        <v>127.81640411520021</v>
      </c>
      <c r="C10" s="28">
        <v>133.26743766671234</v>
      </c>
      <c r="D10" s="29">
        <v>132.291490459192</v>
      </c>
      <c r="F10" s="38">
        <v>0</v>
      </c>
      <c r="G10">
        <f t="shared" si="0"/>
        <v>2.2375431719958954</v>
      </c>
      <c r="H10">
        <f t="shared" si="1"/>
        <v>122.17493805905127</v>
      </c>
      <c r="I10" s="2">
        <f t="shared" si="2"/>
        <v>131.12511074703485</v>
      </c>
      <c r="J10" s="39">
        <f t="shared" si="3"/>
        <v>131.12511074703485</v>
      </c>
      <c r="K10">
        <v>21</v>
      </c>
      <c r="L10" s="40">
        <v>1954.3</v>
      </c>
      <c r="M10" s="41">
        <v>0.0128</v>
      </c>
      <c r="N10" s="42">
        <f t="shared" si="4"/>
        <v>0.001678401417562046</v>
      </c>
      <c r="P10" s="42">
        <f t="shared" si="5"/>
        <v>13.112511074703486</v>
      </c>
      <c r="Q10" s="42">
        <f t="shared" si="6"/>
        <v>1.678401417562046</v>
      </c>
    </row>
    <row r="11" spans="1:17" ht="12.75">
      <c r="A11" s="35" t="s">
        <v>107</v>
      </c>
      <c r="B11" s="14">
        <v>114.54643826141887</v>
      </c>
      <c r="C11" s="14">
        <v>117.63024306675266</v>
      </c>
      <c r="D11" s="15">
        <v>121.04586675918058</v>
      </c>
      <c r="F11" s="38">
        <v>1</v>
      </c>
      <c r="G11">
        <f t="shared" si="0"/>
        <v>3.2497142488808564</v>
      </c>
      <c r="H11">
        <f t="shared" si="1"/>
        <v>104.74199236692728</v>
      </c>
      <c r="I11" s="2">
        <f t="shared" si="2"/>
        <v>117.7408493624507</v>
      </c>
      <c r="J11" s="39">
        <f t="shared" si="3"/>
        <v>104.74199236692728</v>
      </c>
      <c r="K11">
        <v>23</v>
      </c>
      <c r="L11" s="40">
        <v>1944.6</v>
      </c>
      <c r="M11" s="41">
        <v>0.0123</v>
      </c>
      <c r="N11" s="42">
        <f t="shared" si="4"/>
        <v>0.0012883265061132054</v>
      </c>
      <c r="P11" s="42">
        <f t="shared" si="5"/>
        <v>10.474199236692728</v>
      </c>
      <c r="Q11" s="42">
        <f t="shared" si="6"/>
        <v>1.2883265061132054</v>
      </c>
    </row>
    <row r="12" spans="1:17" ht="12.75">
      <c r="A12" s="35" t="s">
        <v>108</v>
      </c>
      <c r="B12" s="14">
        <v>106.83040156263401</v>
      </c>
      <c r="C12" s="14">
        <v>109.84964133273424</v>
      </c>
      <c r="D12" s="15">
        <v>111.21357683391106</v>
      </c>
      <c r="F12" s="38">
        <v>1</v>
      </c>
      <c r="G12">
        <f t="shared" si="0"/>
        <v>2.191587635638527</v>
      </c>
      <c r="H12">
        <f t="shared" si="1"/>
        <v>100.53152270053899</v>
      </c>
      <c r="I12" s="2">
        <f t="shared" si="2"/>
        <v>109.2978732430931</v>
      </c>
      <c r="J12" s="39">
        <f t="shared" si="3"/>
        <v>100.53152270053899</v>
      </c>
      <c r="K12">
        <v>25</v>
      </c>
      <c r="L12" s="40">
        <v>1933.8</v>
      </c>
      <c r="M12" s="41">
        <v>0.011</v>
      </c>
      <c r="N12" s="42">
        <f t="shared" si="4"/>
        <v>0.0011058467497059288</v>
      </c>
      <c r="P12" s="42">
        <f t="shared" si="5"/>
        <v>10.053152270053898</v>
      </c>
      <c r="Q12" s="42">
        <f t="shared" si="6"/>
        <v>1.1058467497059288</v>
      </c>
    </row>
    <row r="13" spans="1:17" ht="12.75">
      <c r="A13" s="35" t="s">
        <v>109</v>
      </c>
      <c r="B13" s="14">
        <v>115.05430031028119</v>
      </c>
      <c r="C13" s="14">
        <v>119.3925417499189</v>
      </c>
      <c r="D13" s="15">
        <v>121.18817631921476</v>
      </c>
      <c r="F13" s="38">
        <v>1</v>
      </c>
      <c r="G13">
        <f t="shared" si="0"/>
        <v>3.0669380044667847</v>
      </c>
      <c r="H13">
        <f t="shared" si="1"/>
        <v>106.27725410860448</v>
      </c>
      <c r="I13" s="2">
        <f t="shared" si="2"/>
        <v>118.54500612647162</v>
      </c>
      <c r="J13" s="39">
        <f t="shared" si="3"/>
        <v>106.27725410860448</v>
      </c>
      <c r="K13">
        <v>27</v>
      </c>
      <c r="L13" s="40">
        <v>1922.5</v>
      </c>
      <c r="M13" s="41">
        <v>0.0105</v>
      </c>
      <c r="N13" s="42">
        <f t="shared" si="4"/>
        <v>0.001115911168140347</v>
      </c>
      <c r="P13" s="42">
        <f t="shared" si="5"/>
        <v>10.627725410860448</v>
      </c>
      <c r="Q13" s="42">
        <f t="shared" si="6"/>
        <v>1.1159111681403469</v>
      </c>
    </row>
    <row r="14" spans="1:17" ht="12.75">
      <c r="A14" s="35" t="s">
        <v>110</v>
      </c>
      <c r="B14" s="14">
        <v>130.91350861825137</v>
      </c>
      <c r="C14" s="14">
        <v>133.19411663812704</v>
      </c>
      <c r="D14" s="15">
        <v>136.68496742222186</v>
      </c>
      <c r="F14" s="38">
        <v>1</v>
      </c>
      <c r="G14">
        <f t="shared" si="0"/>
        <v>2.8857294019852446</v>
      </c>
      <c r="H14">
        <f t="shared" si="1"/>
        <v>122.05461328492578</v>
      </c>
      <c r="I14" s="2">
        <f t="shared" si="2"/>
        <v>133.59753089286676</v>
      </c>
      <c r="J14" s="39">
        <f t="shared" si="3"/>
        <v>122.05461328492578</v>
      </c>
      <c r="K14">
        <v>29</v>
      </c>
      <c r="L14" s="40">
        <v>1910.7</v>
      </c>
      <c r="M14" s="41">
        <v>0.0097</v>
      </c>
      <c r="N14" s="42">
        <f t="shared" si="4"/>
        <v>0.00118392974886378</v>
      </c>
      <c r="P14" s="42">
        <f t="shared" si="5"/>
        <v>12.205461328492579</v>
      </c>
      <c r="Q14" s="42">
        <f t="shared" si="6"/>
        <v>1.18392974886378</v>
      </c>
    </row>
    <row r="15" spans="1:17" ht="12.75">
      <c r="A15" s="35" t="s">
        <v>111</v>
      </c>
      <c r="B15" s="14">
        <v>126.67173206024026</v>
      </c>
      <c r="C15" s="14">
        <v>130.3917388810765</v>
      </c>
      <c r="D15" s="15">
        <v>132.31913920409906</v>
      </c>
      <c r="F15" s="38">
        <v>1</v>
      </c>
      <c r="G15">
        <f t="shared" si="0"/>
        <v>2.8237035719294</v>
      </c>
      <c r="H15">
        <f t="shared" si="1"/>
        <v>118.49938909408766</v>
      </c>
      <c r="I15" s="2">
        <f t="shared" si="2"/>
        <v>129.79420338180526</v>
      </c>
      <c r="J15" s="39">
        <f t="shared" si="3"/>
        <v>118.49938909408766</v>
      </c>
      <c r="K15">
        <v>31</v>
      </c>
      <c r="L15" s="40">
        <v>1897.5</v>
      </c>
      <c r="M15" s="41">
        <v>0.0081</v>
      </c>
      <c r="N15" s="42">
        <f t="shared" si="4"/>
        <v>0.00095984505166211</v>
      </c>
      <c r="P15" s="42">
        <f t="shared" si="5"/>
        <v>11.849938909408767</v>
      </c>
      <c r="Q15" s="42">
        <f t="shared" si="6"/>
        <v>0.95984505166211</v>
      </c>
    </row>
    <row r="16" spans="1:17" ht="12.75">
      <c r="A16" s="35" t="s">
        <v>112</v>
      </c>
      <c r="B16" s="14">
        <v>138.38056741191312</v>
      </c>
      <c r="C16" s="14">
        <v>141.56925965564554</v>
      </c>
      <c r="D16" s="15">
        <v>141.7593739306744</v>
      </c>
      <c r="F16" s="38">
        <v>1</v>
      </c>
      <c r="G16">
        <f t="shared" si="0"/>
        <v>1.68940325938064</v>
      </c>
      <c r="H16">
        <f t="shared" si="1"/>
        <v>133.81212062855514</v>
      </c>
      <c r="I16" s="2">
        <f t="shared" si="2"/>
        <v>140.5697336660777</v>
      </c>
      <c r="J16" s="39">
        <f t="shared" si="3"/>
        <v>133.81212062855514</v>
      </c>
      <c r="K16">
        <v>33</v>
      </c>
      <c r="L16" s="40">
        <v>1882.3</v>
      </c>
      <c r="M16" s="41">
        <v>0.0067</v>
      </c>
      <c r="N16" s="42">
        <f t="shared" si="4"/>
        <v>0.0008965412082113194</v>
      </c>
      <c r="P16" s="42">
        <f t="shared" si="5"/>
        <v>13.381212062855514</v>
      </c>
      <c r="Q16" s="42">
        <f t="shared" si="6"/>
        <v>0.8965412082113194</v>
      </c>
    </row>
    <row r="17" spans="1:17" ht="12.75">
      <c r="A17" s="35" t="s">
        <v>113</v>
      </c>
      <c r="B17" s="14">
        <v>124.17892622687188</v>
      </c>
      <c r="C17" s="14">
        <v>126.04487063430436</v>
      </c>
      <c r="D17" s="15">
        <v>128.2103415038351</v>
      </c>
      <c r="F17" s="38">
        <v>1</v>
      </c>
      <c r="G17">
        <f t="shared" si="0"/>
        <v>2.015707638481615</v>
      </c>
      <c r="H17">
        <f t="shared" si="1"/>
        <v>118.08188223441066</v>
      </c>
      <c r="I17" s="2">
        <f t="shared" si="2"/>
        <v>126.14471278833712</v>
      </c>
      <c r="J17" s="39">
        <f t="shared" si="3"/>
        <v>118.08188223441066</v>
      </c>
      <c r="K17">
        <v>37</v>
      </c>
      <c r="L17" s="40">
        <v>1852.5</v>
      </c>
      <c r="M17" s="41">
        <v>0.008</v>
      </c>
      <c r="N17" s="42">
        <f t="shared" si="4"/>
        <v>0.0009446550578752853</v>
      </c>
      <c r="P17" s="42">
        <f t="shared" si="5"/>
        <v>11.808188223441066</v>
      </c>
      <c r="Q17" s="42">
        <f t="shared" si="6"/>
        <v>0.9446550578752853</v>
      </c>
    </row>
    <row r="18" spans="1:17" ht="12.75">
      <c r="A18" s="35" t="s">
        <v>114</v>
      </c>
      <c r="B18" s="14">
        <v>129.64376156301336</v>
      </c>
      <c r="C18" s="14">
        <v>131.1147174885381</v>
      </c>
      <c r="D18" s="15">
        <v>132.33538682002688</v>
      </c>
      <c r="F18" s="38">
        <v>1</v>
      </c>
      <c r="G18">
        <f t="shared" si="0"/>
        <v>1.3458126285067635</v>
      </c>
      <c r="H18">
        <f t="shared" si="1"/>
        <v>125.64803810983241</v>
      </c>
      <c r="I18" s="2">
        <f t="shared" si="2"/>
        <v>131.03128862385947</v>
      </c>
      <c r="J18" s="39">
        <f t="shared" si="3"/>
        <v>125.64803810983241</v>
      </c>
      <c r="K18">
        <v>39</v>
      </c>
      <c r="L18" s="40">
        <v>1838.1</v>
      </c>
      <c r="M18" s="41">
        <v>0.0057</v>
      </c>
      <c r="N18" s="42">
        <f t="shared" si="4"/>
        <v>0.0007161938172260448</v>
      </c>
      <c r="P18" s="42">
        <f t="shared" si="5"/>
        <v>12.564803810983241</v>
      </c>
      <c r="Q18" s="42">
        <f t="shared" si="6"/>
        <v>0.7161938172260448</v>
      </c>
    </row>
    <row r="19" spans="1:4" ht="12.75">
      <c r="A19" s="21"/>
      <c r="B19" s="14"/>
      <c r="C19" s="14"/>
      <c r="D19" s="15"/>
    </row>
    <row r="20" spans="1:16" ht="12.75">
      <c r="A20" s="12"/>
      <c r="B20" s="14"/>
      <c r="C20" s="14"/>
      <c r="D20" s="15"/>
      <c r="P20" t="s">
        <v>129</v>
      </c>
    </row>
    <row r="21" spans="1:4" ht="12.75">
      <c r="A21" s="12"/>
      <c r="B21" s="14"/>
      <c r="C21" s="14"/>
      <c r="D21" s="15"/>
    </row>
    <row r="22" spans="1:4" ht="12.75">
      <c r="A22" s="21"/>
      <c r="B22" s="14"/>
      <c r="C22" s="14"/>
      <c r="D22" s="15"/>
    </row>
    <row r="23" spans="1:4" ht="12.75">
      <c r="A23" s="21"/>
      <c r="B23" s="14"/>
      <c r="C23" s="14"/>
      <c r="D23" s="15"/>
    </row>
    <row r="24" spans="1:4" ht="12.75">
      <c r="A24" s="21"/>
      <c r="B24" s="14"/>
      <c r="C24" s="14"/>
      <c r="D24" s="15"/>
    </row>
    <row r="25" spans="1:4" ht="12.75">
      <c r="A25" s="21"/>
      <c r="B25" s="14"/>
      <c r="C25" s="14"/>
      <c r="D25" s="15"/>
    </row>
    <row r="26" spans="1:4" ht="12.75">
      <c r="A26" s="21"/>
      <c r="B26" s="14"/>
      <c r="C26" s="14"/>
      <c r="D26" s="15"/>
    </row>
    <row r="27" spans="1:4" ht="13.5" thickBot="1">
      <c r="A27" s="17"/>
      <c r="B27" s="18">
        <v>3</v>
      </c>
      <c r="C27" s="18">
        <v>4</v>
      </c>
      <c r="D27" s="19">
        <v>5</v>
      </c>
    </row>
    <row r="31" ht="12.75">
      <c r="B31" s="11" t="s">
        <v>9</v>
      </c>
    </row>
    <row r="32" ht="12.75">
      <c r="B32" s="11" t="s">
        <v>10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0.8515625" style="0" customWidth="1"/>
    <col min="3" max="3" width="18.7109375" style="0" customWidth="1"/>
  </cols>
  <sheetData>
    <row r="1" spans="1:3" ht="12.75">
      <c r="A1" t="s">
        <v>125</v>
      </c>
      <c r="B1" t="s">
        <v>118</v>
      </c>
      <c r="C1" t="s">
        <v>130</v>
      </c>
    </row>
    <row r="2" spans="1:3" ht="12.75">
      <c r="A2">
        <v>2013</v>
      </c>
      <c r="B2">
        <v>9.550966654057635</v>
      </c>
      <c r="C2">
        <v>2.5883119632496197</v>
      </c>
    </row>
    <row r="3" spans="1:3" ht="12.75">
      <c r="A3">
        <v>2003</v>
      </c>
      <c r="B3">
        <v>8.338962553015623</v>
      </c>
      <c r="C3">
        <v>1.6928093982621715</v>
      </c>
    </row>
    <row r="4" spans="1:3" ht="12.75">
      <c r="A4">
        <v>1995</v>
      </c>
      <c r="B4">
        <v>8.881137587242474</v>
      </c>
      <c r="C4">
        <v>1.5453179401801904</v>
      </c>
    </row>
    <row r="5" spans="1:3" ht="12.75">
      <c r="A5">
        <v>1987</v>
      </c>
      <c r="B5">
        <v>11.089262656398782</v>
      </c>
      <c r="C5">
        <v>1.7631927623674064</v>
      </c>
    </row>
    <row r="6" spans="1:3" ht="12.75">
      <c r="A6">
        <v>1976</v>
      </c>
      <c r="B6">
        <v>13.767452561224232</v>
      </c>
      <c r="C6">
        <v>1.88614100088772</v>
      </c>
    </row>
    <row r="7" spans="1:3" ht="12.75">
      <c r="A7">
        <v>1963</v>
      </c>
      <c r="B7">
        <v>12.115784792188686</v>
      </c>
      <c r="C7">
        <v>1.6113993773610953</v>
      </c>
    </row>
    <row r="8" spans="1:3" ht="12.75">
      <c r="A8">
        <v>1954</v>
      </c>
      <c r="B8">
        <v>13.112511074703486</v>
      </c>
      <c r="C8">
        <v>1.678401417562046</v>
      </c>
    </row>
    <row r="9" spans="1:3" ht="12.75">
      <c r="A9">
        <v>1945</v>
      </c>
      <c r="B9">
        <v>10.474199236692728</v>
      </c>
      <c r="C9">
        <v>1.2883265061132054</v>
      </c>
    </row>
    <row r="10" spans="1:3" ht="12.75">
      <c r="A10">
        <v>1934</v>
      </c>
      <c r="B10">
        <v>10.053152270053898</v>
      </c>
      <c r="C10">
        <v>1.1058467497059288</v>
      </c>
    </row>
    <row r="11" spans="1:3" ht="12.75">
      <c r="A11">
        <v>1923</v>
      </c>
      <c r="B11">
        <v>10.627725410860448</v>
      </c>
      <c r="C11">
        <v>1.1159111681403469</v>
      </c>
    </row>
    <row r="12" spans="1:3" ht="12.75">
      <c r="A12">
        <v>1911</v>
      </c>
      <c r="B12">
        <v>12.205461328492579</v>
      </c>
      <c r="C12">
        <v>1.18392974886378</v>
      </c>
    </row>
    <row r="13" spans="1:3" ht="12.75">
      <c r="A13">
        <v>1898</v>
      </c>
      <c r="B13">
        <v>11.849938909408767</v>
      </c>
      <c r="C13">
        <v>0.95984505166211</v>
      </c>
    </row>
    <row r="14" spans="1:3" ht="12.75">
      <c r="A14">
        <v>1882</v>
      </c>
      <c r="B14">
        <v>13.381212062855514</v>
      </c>
      <c r="C14">
        <v>0.8965412082113194</v>
      </c>
    </row>
    <row r="15" spans="1:3" ht="12.75">
      <c r="A15">
        <v>1853</v>
      </c>
      <c r="B15">
        <v>11.808188223441066</v>
      </c>
      <c r="C15">
        <v>0.9446550578752853</v>
      </c>
    </row>
    <row r="16" spans="1:3" ht="12.75">
      <c r="A16">
        <v>1838</v>
      </c>
      <c r="B16">
        <v>12.564803810983241</v>
      </c>
      <c r="C16">
        <v>0.7161938172260448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St. Croix Watershed Research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Coleman</dc:creator>
  <cp:keywords/>
  <dc:description/>
  <cp:lastModifiedBy>Jeremy Williamson</cp:lastModifiedBy>
  <dcterms:created xsi:type="dcterms:W3CDTF">2011-02-23T17:11:21Z</dcterms:created>
  <dcterms:modified xsi:type="dcterms:W3CDTF">2016-08-26T18:39:04Z</dcterms:modified>
  <cp:category/>
  <cp:version/>
  <cp:contentType/>
  <cp:contentStatus/>
</cp:coreProperties>
</file>