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50" windowHeight="7290" activeTab="3"/>
  </bookViews>
  <sheets>
    <sheet name="Table 1" sheetId="1" r:id="rId1"/>
    <sheet name="Tables 2 and 3" sheetId="2" r:id="rId2"/>
    <sheet name="Oxic P release" sheetId="3" r:id="rId3"/>
    <sheet name="Anoxic P release" sheetId="4" r:id="rId4"/>
  </sheets>
  <definedNames/>
  <calcPr fullCalcOnLoad="1"/>
</workbook>
</file>

<file path=xl/sharedStrings.xml><?xml version="1.0" encoding="utf-8"?>
<sst xmlns="http://schemas.openxmlformats.org/spreadsheetml/2006/main" count="325" uniqueCount="87">
  <si>
    <t>Loosely-bound P</t>
  </si>
  <si>
    <t>Iron-bound P</t>
  </si>
  <si>
    <t>Aluminum-bound P</t>
  </si>
  <si>
    <t>Labile organic P</t>
  </si>
  <si>
    <r>
      <t>(mg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</si>
  <si>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Refractory P</t>
  </si>
  <si>
    <t>(mg/g DW)</t>
  </si>
  <si>
    <t>(%)</t>
  </si>
  <si>
    <t>Moisture Content</t>
  </si>
  <si>
    <t>Loss-on-ignition</t>
  </si>
  <si>
    <t>Station</t>
  </si>
  <si>
    <t>Bulk Density</t>
  </si>
  <si>
    <r>
      <t>(g/cm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</si>
  <si>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Rep 1</t>
  </si>
  <si>
    <t>Rep 2</t>
  </si>
  <si>
    <t>Regression Statistics</t>
  </si>
  <si>
    <t>Multiple R</t>
  </si>
  <si>
    <t>R Square</t>
  </si>
  <si>
    <t>Date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</si>
  <si>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</si>
  <si>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</si>
  <si>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</si>
  <si>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</si>
  <si>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</si>
  <si>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</si>
  <si>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</si>
  <si>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</si>
  <si>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</si>
  <si>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</si>
  <si>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</si>
  <si>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</si>
  <si>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</si>
  <si>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</si>
  <si>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</si>
  <si>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</si>
  <si>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</si>
  <si>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</si>
  <si>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</si>
  <si>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</si>
  <si>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</si>
  <si>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SRP  mass, mg</t>
  </si>
  <si>
    <t>Period</t>
  </si>
  <si>
    <t>Sediment Density</t>
  </si>
  <si>
    <t>Anoxic</t>
  </si>
  <si>
    <r>
      <t>Rate, mg m</t>
    </r>
    <r>
      <rPr>
        <vertAlign val="superscript"/>
        <sz val="10"/>
        <rFont val="Arial"/>
        <family val="0"/>
      </rPr>
      <t>-2</t>
    </r>
    <r>
      <rPr>
        <sz val="10"/>
        <rFont val="Arial"/>
        <family val="0"/>
      </rPr>
      <t xml:space="preserve"> d</t>
    </r>
    <r>
      <rPr>
        <vertAlign val="superscript"/>
        <sz val="10"/>
        <rFont val="Arial"/>
        <family val="0"/>
      </rPr>
      <t>-1</t>
    </r>
  </si>
  <si>
    <t>SUMMARY OUTPUT</t>
  </si>
  <si>
    <t>ANOXIC P (mg/L)</t>
  </si>
  <si>
    <t>North Basin</t>
  </si>
  <si>
    <t>Central Basin</t>
  </si>
  <si>
    <t>South Basin</t>
  </si>
  <si>
    <t>Day 1- 5</t>
  </si>
  <si>
    <t>Day 0- 5</t>
  </si>
  <si>
    <t>13.1 (0.9)</t>
  </si>
  <si>
    <t>6.2 (0.1)</t>
  </si>
  <si>
    <t>14.9 (3.0)</t>
  </si>
  <si>
    <t>(ug/g FW)</t>
  </si>
  <si>
    <t xml:space="preserve">  Diffusive P flux</t>
  </si>
  <si>
    <t>Lake</t>
  </si>
  <si>
    <t>Sand</t>
  </si>
  <si>
    <t>Potato</t>
  </si>
  <si>
    <t>Sand Lake</t>
  </si>
  <si>
    <t>Potato Lake</t>
  </si>
  <si>
    <t>Day 0- 18</t>
  </si>
  <si>
    <t>&lt;0.1</t>
  </si>
  <si>
    <t>North-1</t>
  </si>
  <si>
    <t>Central-1</t>
  </si>
  <si>
    <t>South-1</t>
  </si>
  <si>
    <t>North-2</t>
  </si>
  <si>
    <t>Central-2</t>
  </si>
  <si>
    <t>South-2</t>
  </si>
  <si>
    <t>ANOXIC P (mg)</t>
  </si>
  <si>
    <r>
      <t>ANOXIC P (mg/m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0"/>
      </rPr>
      <t xml:space="preserve"> d)</t>
    </r>
  </si>
  <si>
    <r>
      <t>SRP rate, mg/m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d</t>
    </r>
  </si>
  <si>
    <t>SRP concentration, mg/L</t>
  </si>
  <si>
    <t>Day</t>
  </si>
  <si>
    <t>Oxic</t>
  </si>
  <si>
    <t xml:space="preserve">                      Biologically labile P</t>
  </si>
  <si>
    <t>End P concentration (mg/L)</t>
  </si>
  <si>
    <t>Table 2. Textural characteristics for sediments collected in Sand and Potato Lakes.</t>
  </si>
  <si>
    <t>Table 3. Mean (1 standard error in parentheses; n=2) rates of phosphorus (P) release and concentrations of biologically-labile (i.e., subject to recycling and flux to the hypolimnion) P for sediments collected in Sand and Potato Lakes. DW = dry mass, FW = fresh mass).</t>
  </si>
  <si>
    <t>Redox-sensitive P</t>
  </si>
  <si>
    <r>
      <t>(g/m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-cm)</t>
    </r>
  </si>
  <si>
    <t>Table 1. Redox (i.e., oxic and/or anoxic) conditions used for determination of rates of phosphorus release from sediment for various stations.</t>
  </si>
  <si>
    <t>Redox Condition</t>
  </si>
  <si>
    <t xml:space="preserve">Oxic </t>
  </si>
  <si>
    <t>X</t>
  </si>
  <si>
    <t>Mean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</si>
</sst>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0.0%"/>
    <numFmt numFmtId="168" formatCode="0.000_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"/>
  </numFmts>
  <fonts count="12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8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23" applyFont="1" applyBorder="1" applyAlignment="1">
      <alignment/>
      <protection/>
    </xf>
    <xf numFmtId="0" fontId="0" fillId="0" borderId="0" xfId="23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23" applyFont="1" applyAlignment="1">
      <alignment horizontal="center"/>
      <protection/>
    </xf>
    <xf numFmtId="0" fontId="0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centerContinuous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23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65" fontId="8" fillId="0" borderId="0" xfId="23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center"/>
    </xf>
    <xf numFmtId="0" fontId="0" fillId="0" borderId="0" xfId="21" applyFont="1" applyFill="1" applyBorder="1" applyAlignment="1">
      <alignment/>
      <protection/>
    </xf>
    <xf numFmtId="0" fontId="0" fillId="0" borderId="0" xfId="23" applyFont="1" applyBorder="1">
      <alignment/>
      <protection/>
    </xf>
    <xf numFmtId="0" fontId="0" fillId="0" borderId="0" xfId="21" applyFont="1" applyBorder="1">
      <alignment/>
      <protection/>
    </xf>
    <xf numFmtId="0" fontId="7" fillId="0" borderId="0" xfId="21" applyFont="1" applyFill="1" applyBorder="1" applyAlignment="1">
      <alignment horizontal="centerContinuous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Border="1">
      <alignment/>
      <protection/>
    </xf>
    <xf numFmtId="167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8" fillId="0" borderId="0" xfId="23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2" fontId="0" fillId="2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65" fontId="0" fillId="0" borderId="0" xfId="23" applyNumberFormat="1" applyFont="1" applyBorder="1" applyAlignment="1">
      <alignment horizontal="center"/>
      <protection/>
    </xf>
    <xf numFmtId="174" fontId="8" fillId="0" borderId="0" xfId="21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2" fontId="5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vertical="center"/>
      <protection/>
    </xf>
    <xf numFmtId="16" fontId="0" fillId="0" borderId="0" xfId="23" applyNumberFormat="1" applyFont="1" applyAlignment="1">
      <alignment horizontal="center" vertical="center"/>
      <protection/>
    </xf>
    <xf numFmtId="0" fontId="0" fillId="0" borderId="0" xfId="23" applyFont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NumberFormat="1" applyFont="1" applyBorder="1" applyAlignment="1">
      <alignment vertical="center"/>
      <protection/>
    </xf>
    <xf numFmtId="0" fontId="7" fillId="0" borderId="0" xfId="23" applyFont="1" applyFill="1" applyBorder="1" applyAlignment="1">
      <alignment horizontal="centerContinuous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23" applyFont="1" applyFill="1" applyBorder="1" applyAlignment="1">
      <alignment vertical="center"/>
      <protection/>
    </xf>
    <xf numFmtId="14" fontId="8" fillId="0" borderId="0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165" fontId="0" fillId="0" borderId="0" xfId="23" applyNumberFormat="1" applyFont="1" applyAlignment="1">
      <alignment horizontal="center" vertical="center"/>
      <protection/>
    </xf>
    <xf numFmtId="14" fontId="0" fillId="0" borderId="0" xfId="21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21" applyFont="1" applyBorder="1" applyAlignment="1">
      <alignment vertical="center"/>
      <protection/>
    </xf>
    <xf numFmtId="14" fontId="8" fillId="0" borderId="0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165" fontId="0" fillId="0" borderId="0" xfId="23" applyNumberFormat="1" applyFont="1" applyBorder="1" applyAlignment="1">
      <alignment horizontal="center" vertical="center"/>
      <protection/>
    </xf>
    <xf numFmtId="165" fontId="0" fillId="0" borderId="0" xfId="23" applyNumberFormat="1" applyFont="1" applyBorder="1" applyAlignment="1">
      <alignment horizontal="center" vertical="center"/>
      <protection/>
    </xf>
    <xf numFmtId="14" fontId="8" fillId="0" borderId="0" xfId="23" applyNumberFormat="1" applyFont="1" applyBorder="1" applyAlignment="1">
      <alignment horizontal="center" vertical="center"/>
      <protection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4" fontId="8" fillId="0" borderId="0" xfId="21" applyNumberFormat="1" applyFont="1" applyBorder="1" applyAlignment="1">
      <alignment horizontal="center" vertical="center"/>
      <protection/>
    </xf>
    <xf numFmtId="165" fontId="8" fillId="0" borderId="0" xfId="21" applyNumberFormat="1" applyFont="1" applyBorder="1" applyAlignment="1">
      <alignment horizontal="center" vertical="center"/>
      <protection/>
    </xf>
    <xf numFmtId="165" fontId="8" fillId="0" borderId="0" xfId="23" applyNumberFormat="1" applyFont="1" applyBorder="1" applyAlignment="1">
      <alignment horizontal="center" vertical="center"/>
      <protection/>
    </xf>
    <xf numFmtId="174" fontId="8" fillId="0" borderId="0" xfId="2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8" fillId="0" borderId="0" xfId="23" applyFont="1" applyBorder="1" applyAlignment="1">
      <alignment horizontal="left" vertical="center"/>
      <protection/>
    </xf>
    <xf numFmtId="0" fontId="0" fillId="0" borderId="0" xfId="23" applyFont="1" applyBorder="1" applyAlignment="1">
      <alignment horizontal="left" vertical="center"/>
      <protection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21" applyFont="1" applyBorder="1" applyAlignment="1">
      <alignment horizontal="center" vertical="center"/>
      <protection/>
    </xf>
    <xf numFmtId="174" fontId="8" fillId="0" borderId="0" xfId="22" applyNumberFormat="1" applyFont="1" applyBorder="1" applyAlignment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11" fillId="2" borderId="17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left" vertical="top" wrapText="1"/>
    </xf>
    <xf numFmtId="2" fontId="6" fillId="2" borderId="15" xfId="0" applyNumberFormat="1" applyFont="1" applyFill="1" applyBorder="1" applyAlignment="1">
      <alignment horizontal="left" vertical="top" wrapText="1"/>
    </xf>
    <xf numFmtId="2" fontId="6" fillId="2" borderId="9" xfId="0" applyNumberFormat="1" applyFont="1" applyFill="1" applyBorder="1" applyAlignment="1">
      <alignment horizontal="left" vertical="top" wrapText="1"/>
    </xf>
    <xf numFmtId="2" fontId="6" fillId="2" borderId="14" xfId="0" applyNumberFormat="1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left" vertical="top" wrapText="1"/>
    </xf>
    <xf numFmtId="2" fontId="6" fillId="2" borderId="3" xfId="0" applyNumberFormat="1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oxic P release" xfId="21"/>
    <cellStyle name="Normal_Oxic P release" xfId="22"/>
    <cellStyle name="Normal_P releas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0"/>
    </sheetView>
  </sheetViews>
  <sheetFormatPr defaultColWidth="9.140625" defaultRowHeight="12.75"/>
  <cols>
    <col min="1" max="1" width="16.00390625" style="0" customWidth="1"/>
    <col min="2" max="2" width="3.7109375" style="0" customWidth="1"/>
    <col min="4" max="4" width="3.7109375" style="0" customWidth="1"/>
  </cols>
  <sheetData>
    <row r="1" spans="1:6" s="155" customFormat="1" ht="54" customHeight="1">
      <c r="A1" s="165" t="s">
        <v>82</v>
      </c>
      <c r="B1" s="166"/>
      <c r="C1" s="166"/>
      <c r="D1" s="166"/>
      <c r="E1" s="166"/>
      <c r="F1" s="167"/>
    </row>
    <row r="2" spans="1:6" s="155" customFormat="1" ht="19.5" customHeight="1">
      <c r="A2" s="156"/>
      <c r="B2" s="157"/>
      <c r="C2" s="157"/>
      <c r="D2" s="157"/>
      <c r="E2" s="168" t="s">
        <v>83</v>
      </c>
      <c r="F2" s="169"/>
    </row>
    <row r="3" spans="1:6" s="155" customFormat="1" ht="19.5" customHeight="1" thickBot="1">
      <c r="A3" s="159" t="s">
        <v>57</v>
      </c>
      <c r="B3" s="19"/>
      <c r="C3" s="19" t="s">
        <v>10</v>
      </c>
      <c r="D3" s="19"/>
      <c r="E3" s="19" t="s">
        <v>84</v>
      </c>
      <c r="F3" s="29" t="s">
        <v>43</v>
      </c>
    </row>
    <row r="4" spans="1:6" s="155" customFormat="1" ht="19.5" customHeight="1" thickTop="1">
      <c r="A4" s="156"/>
      <c r="B4" s="157"/>
      <c r="C4" s="157"/>
      <c r="D4" s="157"/>
      <c r="E4" s="157"/>
      <c r="F4" s="160"/>
    </row>
    <row r="5" spans="1:6" s="155" customFormat="1" ht="19.5" customHeight="1">
      <c r="A5" s="164" t="s">
        <v>58</v>
      </c>
      <c r="B5" s="157"/>
      <c r="C5" s="157" t="s">
        <v>47</v>
      </c>
      <c r="D5" s="157"/>
      <c r="E5" s="158"/>
      <c r="F5" s="20" t="s">
        <v>85</v>
      </c>
    </row>
    <row r="6" spans="1:6" s="155" customFormat="1" ht="19.5" customHeight="1">
      <c r="A6" s="164" t="s">
        <v>58</v>
      </c>
      <c r="B6" s="157"/>
      <c r="C6" s="157" t="s">
        <v>48</v>
      </c>
      <c r="D6" s="157"/>
      <c r="E6" s="158"/>
      <c r="F6" s="20" t="s">
        <v>85</v>
      </c>
    </row>
    <row r="7" spans="1:6" s="155" customFormat="1" ht="19.5" customHeight="1">
      <c r="A7" s="164" t="s">
        <v>58</v>
      </c>
      <c r="B7" s="157"/>
      <c r="C7" s="157" t="s">
        <v>49</v>
      </c>
      <c r="D7" s="157"/>
      <c r="E7" s="158"/>
      <c r="F7" s="20" t="s">
        <v>85</v>
      </c>
    </row>
    <row r="8" spans="1:6" s="155" customFormat="1" ht="19.5" customHeight="1">
      <c r="A8" s="164"/>
      <c r="B8" s="157"/>
      <c r="C8" s="157"/>
      <c r="D8" s="157"/>
      <c r="E8" s="158"/>
      <c r="F8" s="20"/>
    </row>
    <row r="9" spans="1:6" s="155" customFormat="1" ht="19.5" customHeight="1">
      <c r="A9" s="164" t="s">
        <v>59</v>
      </c>
      <c r="B9" s="157"/>
      <c r="C9" s="157" t="s">
        <v>48</v>
      </c>
      <c r="D9" s="157"/>
      <c r="E9" s="158" t="s">
        <v>85</v>
      </c>
      <c r="F9" s="20" t="s">
        <v>85</v>
      </c>
    </row>
    <row r="10" spans="1:6" s="155" customFormat="1" ht="19.5" customHeight="1">
      <c r="A10" s="161"/>
      <c r="B10" s="162"/>
      <c r="C10" s="162"/>
      <c r="D10" s="162"/>
      <c r="E10" s="162"/>
      <c r="F10" s="163"/>
    </row>
    <row r="11" s="155" customFormat="1" ht="19.5" customHeight="1"/>
    <row r="12" s="155" customFormat="1" ht="19.5" customHeight="1"/>
    <row r="13" s="155" customFormat="1" ht="19.5" customHeight="1"/>
    <row r="14" s="155" customFormat="1" ht="19.5" customHeight="1"/>
    <row r="15" s="155" customFormat="1" ht="19.5" customHeight="1"/>
    <row r="16" s="155" customFormat="1" ht="19.5" customHeight="1"/>
    <row r="17" s="155" customFormat="1" ht="19.5" customHeight="1"/>
    <row r="18" s="155" customFormat="1" ht="19.5" customHeight="1"/>
    <row r="19" s="155" customFormat="1" ht="19.5" customHeight="1"/>
    <row r="20" s="155" customFormat="1" ht="19.5" customHeight="1"/>
    <row r="21" s="155" customFormat="1" ht="19.5" customHeight="1"/>
    <row r="22" s="155" customFormat="1" ht="19.5" customHeight="1"/>
    <row r="23" s="155" customFormat="1" ht="19.5" customHeight="1"/>
    <row r="24" s="155" customFormat="1" ht="19.5" customHeight="1"/>
  </sheetData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5.7109375" style="3" customWidth="1"/>
    <col min="3" max="11" width="18.7109375" style="3" customWidth="1"/>
    <col min="12" max="12" width="18.7109375" style="10" customWidth="1"/>
    <col min="13" max="15" width="18.7109375" style="7" customWidth="1"/>
    <col min="16" max="23" width="18.7109375" style="0" customWidth="1"/>
    <col min="24" max="31" width="10.7109375" style="0" customWidth="1"/>
  </cols>
  <sheetData>
    <row r="1" ht="19.5" customHeight="1">
      <c r="A1" s="7"/>
    </row>
    <row r="2" spans="1:6" ht="19.5" customHeight="1">
      <c r="A2" s="172" t="s">
        <v>78</v>
      </c>
      <c r="B2" s="173"/>
      <c r="C2" s="173"/>
      <c r="D2" s="173"/>
      <c r="E2" s="173"/>
      <c r="F2" s="174"/>
    </row>
    <row r="3" spans="1:6" ht="19.5" customHeight="1">
      <c r="A3" s="175"/>
      <c r="B3" s="176"/>
      <c r="C3" s="176"/>
      <c r="D3" s="176"/>
      <c r="E3" s="176"/>
      <c r="F3" s="177"/>
    </row>
    <row r="4" spans="1:6" ht="19.5" customHeight="1">
      <c r="A4" s="170" t="s">
        <v>57</v>
      </c>
      <c r="B4" s="179" t="s">
        <v>10</v>
      </c>
      <c r="C4" s="100" t="s">
        <v>8</v>
      </c>
      <c r="D4" s="100" t="s">
        <v>11</v>
      </c>
      <c r="E4" s="100" t="s">
        <v>42</v>
      </c>
      <c r="F4" s="101" t="s">
        <v>9</v>
      </c>
    </row>
    <row r="5" spans="1:6" ht="19.5" customHeight="1" thickBot="1">
      <c r="A5" s="171"/>
      <c r="B5" s="181"/>
      <c r="C5" s="19" t="s">
        <v>7</v>
      </c>
      <c r="D5" s="19" t="s">
        <v>12</v>
      </c>
      <c r="E5" s="19" t="s">
        <v>12</v>
      </c>
      <c r="F5" s="29" t="s">
        <v>7</v>
      </c>
    </row>
    <row r="6" spans="1:6" ht="19.5" customHeight="1" thickTop="1">
      <c r="A6" s="96"/>
      <c r="B6" s="94"/>
      <c r="C6" s="4"/>
      <c r="D6" s="4"/>
      <c r="E6" s="4"/>
      <c r="F6" s="5"/>
    </row>
    <row r="7" spans="1:6" ht="19.5" customHeight="1">
      <c r="A7" s="98" t="s">
        <v>58</v>
      </c>
      <c r="B7" s="94" t="s">
        <v>47</v>
      </c>
      <c r="C7" s="4">
        <v>93.1</v>
      </c>
      <c r="D7" s="4">
        <v>1.033</v>
      </c>
      <c r="E7" s="4">
        <v>0.072</v>
      </c>
      <c r="F7" s="5">
        <v>23.4</v>
      </c>
    </row>
    <row r="8" spans="1:6" ht="19.5" customHeight="1">
      <c r="A8" s="96"/>
      <c r="B8" s="94" t="s">
        <v>48</v>
      </c>
      <c r="C8" s="4">
        <v>94.2</v>
      </c>
      <c r="D8" s="4">
        <v>1.028</v>
      </c>
      <c r="E8" s="4">
        <v>0.062</v>
      </c>
      <c r="F8" s="5">
        <v>23.6</v>
      </c>
    </row>
    <row r="9" spans="1:6" ht="19.5" customHeight="1">
      <c r="A9" s="96"/>
      <c r="B9" s="94" t="s">
        <v>49</v>
      </c>
      <c r="C9" s="4">
        <v>95.1</v>
      </c>
      <c r="D9" s="4">
        <v>1.024</v>
      </c>
      <c r="E9" s="4">
        <v>0.054</v>
      </c>
      <c r="F9" s="5">
        <v>22.1</v>
      </c>
    </row>
    <row r="10" spans="1:6" ht="19.5" customHeight="1">
      <c r="A10" s="96"/>
      <c r="B10" s="94"/>
      <c r="C10" s="4"/>
      <c r="D10" s="4"/>
      <c r="E10" s="4"/>
      <c r="F10" s="5"/>
    </row>
    <row r="11" spans="1:6" ht="19.5" customHeight="1">
      <c r="A11" s="98" t="s">
        <v>59</v>
      </c>
      <c r="B11" s="94" t="s">
        <v>48</v>
      </c>
      <c r="C11" s="4">
        <v>97.3</v>
      </c>
      <c r="D11" s="4">
        <v>1.007</v>
      </c>
      <c r="E11" s="4">
        <v>0.031</v>
      </c>
      <c r="F11" s="5">
        <v>56.5</v>
      </c>
    </row>
    <row r="12" spans="1:6" ht="19.5" customHeight="1">
      <c r="A12" s="97"/>
      <c r="B12" s="95"/>
      <c r="C12" s="33"/>
      <c r="D12" s="34"/>
      <c r="E12" s="34"/>
      <c r="F12" s="35"/>
    </row>
    <row r="13" spans="2:15" ht="19.5" customHeight="1">
      <c r="B13" s="26"/>
      <c r="C13" s="31"/>
      <c r="D13" s="32"/>
      <c r="E13" s="32"/>
      <c r="K13" s="10"/>
      <c r="L13" s="7"/>
      <c r="O13"/>
    </row>
    <row r="14" spans="2:15" ht="19.5" customHeight="1">
      <c r="B14" s="25"/>
      <c r="C14" s="26"/>
      <c r="D14" s="26"/>
      <c r="E14" s="26"/>
      <c r="K14" s="10"/>
      <c r="L14" s="7"/>
      <c r="O14"/>
    </row>
    <row r="15" spans="13:16" s="1" customFormat="1" ht="19.5" customHeight="1">
      <c r="M15" s="11"/>
      <c r="N15" s="6"/>
      <c r="O15" s="6"/>
      <c r="P15" s="6"/>
    </row>
    <row r="16" spans="13:16" s="1" customFormat="1" ht="19.5" customHeight="1">
      <c r="M16" s="11"/>
      <c r="N16" s="6"/>
      <c r="O16" s="6"/>
      <c r="P16" s="6"/>
    </row>
    <row r="17" spans="1:20" ht="30" customHeight="1">
      <c r="A17" s="184" t="s">
        <v>79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6"/>
      <c r="L17" s="30"/>
      <c r="M17" s="30"/>
      <c r="N17" s="30"/>
      <c r="O17" s="26"/>
      <c r="P17" s="26"/>
      <c r="Q17" s="26"/>
      <c r="R17" s="28"/>
      <c r="S17" s="7"/>
      <c r="T17" s="7"/>
    </row>
    <row r="18" spans="1:18" ht="30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30"/>
      <c r="M18" s="30"/>
      <c r="N18" s="30"/>
      <c r="O18" s="10"/>
      <c r="P18" s="7"/>
      <c r="Q18" s="7"/>
      <c r="R18" s="7"/>
    </row>
    <row r="19" spans="1:21" ht="19.5" customHeight="1">
      <c r="A19" s="170" t="s">
        <v>57</v>
      </c>
      <c r="B19" s="179" t="s">
        <v>10</v>
      </c>
      <c r="C19" s="182" t="s">
        <v>56</v>
      </c>
      <c r="D19" s="183"/>
      <c r="E19" s="190" t="s">
        <v>76</v>
      </c>
      <c r="F19" s="191"/>
      <c r="G19" s="191"/>
      <c r="H19" s="191"/>
      <c r="I19" s="191"/>
      <c r="J19" s="183"/>
      <c r="K19" s="90" t="s">
        <v>5</v>
      </c>
      <c r="L19" s="83"/>
      <c r="M19" s="83"/>
      <c r="N19" s="14"/>
      <c r="O19" s="14"/>
      <c r="P19" s="11"/>
      <c r="Q19" s="11"/>
      <c r="R19" s="6"/>
      <c r="S19" s="1"/>
      <c r="T19" s="1"/>
      <c r="U19" s="1"/>
    </row>
    <row r="20" spans="1:21" ht="19.5" customHeight="1">
      <c r="A20" s="178"/>
      <c r="B20" s="180"/>
      <c r="C20" s="20" t="s">
        <v>75</v>
      </c>
      <c r="D20" s="20" t="s">
        <v>43</v>
      </c>
      <c r="E20" s="71" t="s">
        <v>0</v>
      </c>
      <c r="F20" s="192" t="s">
        <v>1</v>
      </c>
      <c r="G20" s="192"/>
      <c r="H20" s="192"/>
      <c r="I20" s="71" t="s">
        <v>80</v>
      </c>
      <c r="J20" s="91" t="s">
        <v>3</v>
      </c>
      <c r="K20" s="91" t="s">
        <v>2</v>
      </c>
      <c r="L20" s="78"/>
      <c r="M20" s="78"/>
      <c r="N20" s="14"/>
      <c r="O20" s="14"/>
      <c r="P20" s="14"/>
      <c r="Q20" s="14"/>
      <c r="R20" s="14"/>
      <c r="S20" s="14"/>
      <c r="T20" s="14"/>
      <c r="U20" s="14"/>
    </row>
    <row r="21" spans="1:19" ht="19.5" customHeight="1" thickBot="1">
      <c r="A21" s="171"/>
      <c r="B21" s="181"/>
      <c r="C21" s="29" t="s">
        <v>4</v>
      </c>
      <c r="D21" s="29" t="s">
        <v>4</v>
      </c>
      <c r="E21" s="19" t="s">
        <v>6</v>
      </c>
      <c r="F21" s="19" t="s">
        <v>6</v>
      </c>
      <c r="G21" s="19" t="s">
        <v>55</v>
      </c>
      <c r="H21" s="153" t="s">
        <v>81</v>
      </c>
      <c r="I21" s="19" t="s">
        <v>6</v>
      </c>
      <c r="J21" s="29" t="s">
        <v>6</v>
      </c>
      <c r="K21" s="29" t="s">
        <v>6</v>
      </c>
      <c r="L21" s="26"/>
      <c r="M21" s="78"/>
      <c r="N21" s="14"/>
      <c r="O21" s="14"/>
      <c r="P21" s="10"/>
      <c r="Q21" s="10"/>
      <c r="R21" s="7"/>
      <c r="S21" s="7"/>
    </row>
    <row r="22" spans="1:19" ht="19.5" customHeight="1" thickTop="1">
      <c r="A22" s="96"/>
      <c r="B22" s="99"/>
      <c r="C22" s="149"/>
      <c r="D22" s="5"/>
      <c r="E22" s="4"/>
      <c r="F22" s="4"/>
      <c r="G22" s="4"/>
      <c r="H22" s="4"/>
      <c r="I22" s="4"/>
      <c r="J22" s="5"/>
      <c r="K22" s="92"/>
      <c r="L22" s="32"/>
      <c r="M22" s="14"/>
      <c r="N22" s="14"/>
      <c r="O22" s="14"/>
      <c r="P22" s="10"/>
      <c r="Q22" s="10"/>
      <c r="R22" s="7"/>
      <c r="S22" s="7"/>
    </row>
    <row r="23" spans="1:21" ht="19.5" customHeight="1">
      <c r="A23" s="98" t="s">
        <v>58</v>
      </c>
      <c r="B23" s="94" t="s">
        <v>47</v>
      </c>
      <c r="C23" s="4"/>
      <c r="D23" s="20" t="s">
        <v>52</v>
      </c>
      <c r="E23" s="15">
        <v>0.319</v>
      </c>
      <c r="F23" s="15">
        <v>2.911</v>
      </c>
      <c r="G23" s="36">
        <v>199</v>
      </c>
      <c r="H23" s="154">
        <f>((F23/1000)*(D7*1000000)*((100-C7)/100))/100</f>
        <v>2.0748734700000018</v>
      </c>
      <c r="I23" s="15">
        <f>E23+F23</f>
        <v>3.23</v>
      </c>
      <c r="J23" s="17">
        <v>0.303</v>
      </c>
      <c r="K23" s="93">
        <v>1.43</v>
      </c>
      <c r="L23" s="22"/>
      <c r="M23" s="22"/>
      <c r="N23" s="75"/>
      <c r="O23" s="67"/>
      <c r="P23" s="67"/>
      <c r="Q23" s="67"/>
      <c r="R23" s="67"/>
      <c r="S23" s="68"/>
      <c r="T23" s="68"/>
      <c r="U23" s="68"/>
    </row>
    <row r="24" spans="1:21" ht="19.5" customHeight="1">
      <c r="A24" s="98"/>
      <c r="B24" s="94" t="s">
        <v>48</v>
      </c>
      <c r="C24" s="4"/>
      <c r="D24" s="20" t="s">
        <v>53</v>
      </c>
      <c r="E24" s="15">
        <v>0.02</v>
      </c>
      <c r="F24" s="15">
        <v>0.216</v>
      </c>
      <c r="G24" s="36">
        <v>12</v>
      </c>
      <c r="H24" s="154">
        <f>((F24/1000)*(D8*1000000)*((100-C8)/100))/100</f>
        <v>0.12878783999999993</v>
      </c>
      <c r="I24" s="15">
        <f>E24+F24</f>
        <v>0.236</v>
      </c>
      <c r="J24" s="17">
        <v>0.354</v>
      </c>
      <c r="K24" s="93">
        <v>0.125</v>
      </c>
      <c r="L24" s="22"/>
      <c r="M24" s="22"/>
      <c r="N24" s="75"/>
      <c r="O24" s="67"/>
      <c r="P24" s="67"/>
      <c r="Q24" s="67"/>
      <c r="R24" s="67"/>
      <c r="S24" s="68"/>
      <c r="T24" s="68"/>
      <c r="U24" s="68"/>
    </row>
    <row r="25" spans="1:21" ht="19.5" customHeight="1">
      <c r="A25" s="98"/>
      <c r="B25" s="94" t="s">
        <v>49</v>
      </c>
      <c r="C25" s="4"/>
      <c r="D25" s="20" t="s">
        <v>54</v>
      </c>
      <c r="E25" s="15">
        <v>0.325</v>
      </c>
      <c r="F25" s="15">
        <v>1.195</v>
      </c>
      <c r="G25" s="36">
        <v>72</v>
      </c>
      <c r="H25" s="154">
        <f>((F25/1000)*(D9*1000000)*((100-C9)/100))/100</f>
        <v>0.5996032000000008</v>
      </c>
      <c r="I25" s="15">
        <f>E25+F25</f>
        <v>1.52</v>
      </c>
      <c r="J25" s="17">
        <v>0.879</v>
      </c>
      <c r="K25" s="93">
        <v>1.195</v>
      </c>
      <c r="L25" s="22"/>
      <c r="M25" s="22"/>
      <c r="N25" s="75"/>
      <c r="O25" s="67"/>
      <c r="P25" s="67"/>
      <c r="Q25" s="67"/>
      <c r="R25" s="67"/>
      <c r="S25" s="68"/>
      <c r="T25" s="68"/>
      <c r="U25" s="68"/>
    </row>
    <row r="26" spans="1:21" ht="19.5" customHeight="1">
      <c r="A26" s="98"/>
      <c r="B26" s="94"/>
      <c r="C26" s="4"/>
      <c r="D26" s="20"/>
      <c r="E26" s="15"/>
      <c r="F26" s="15"/>
      <c r="G26" s="36"/>
      <c r="H26" s="36"/>
      <c r="I26" s="36"/>
      <c r="J26" s="17"/>
      <c r="K26" s="93"/>
      <c r="L26" s="22"/>
      <c r="M26" s="22"/>
      <c r="N26" s="75"/>
      <c r="O26" s="67"/>
      <c r="P26" s="67"/>
      <c r="Q26" s="67"/>
      <c r="R26" s="67"/>
      <c r="S26" s="68"/>
      <c r="T26" s="68"/>
      <c r="U26" s="68"/>
    </row>
    <row r="27" spans="1:21" ht="19.5" customHeight="1">
      <c r="A27" s="98" t="s">
        <v>59</v>
      </c>
      <c r="B27" s="94" t="s">
        <v>48</v>
      </c>
      <c r="C27" s="4" t="s">
        <v>63</v>
      </c>
      <c r="D27" s="20" t="s">
        <v>63</v>
      </c>
      <c r="E27" s="15">
        <v>0.369</v>
      </c>
      <c r="F27" s="15">
        <v>0.216</v>
      </c>
      <c r="G27" s="36">
        <v>6</v>
      </c>
      <c r="H27" s="152">
        <f>((F27/1000)*(D11*1000000)*((100-C11)/100))/100</f>
        <v>0.05872824000000005</v>
      </c>
      <c r="I27" s="15">
        <f>E27+F27</f>
        <v>0.585</v>
      </c>
      <c r="J27" s="17">
        <v>1.136</v>
      </c>
      <c r="K27" s="93">
        <v>0.32</v>
      </c>
      <c r="L27" s="22"/>
      <c r="M27" s="22"/>
      <c r="N27" s="75"/>
      <c r="O27" s="67"/>
      <c r="P27" s="67"/>
      <c r="Q27" s="67"/>
      <c r="R27" s="67"/>
      <c r="S27" s="68"/>
      <c r="T27" s="68"/>
      <c r="U27" s="68"/>
    </row>
    <row r="28" spans="1:20" ht="19.5" customHeight="1">
      <c r="A28" s="97"/>
      <c r="B28" s="95"/>
      <c r="C28" s="150"/>
      <c r="D28" s="21"/>
      <c r="E28" s="16"/>
      <c r="F28" s="16"/>
      <c r="G28" s="16"/>
      <c r="H28" s="16"/>
      <c r="I28" s="16"/>
      <c r="J28" s="18"/>
      <c r="K28" s="18"/>
      <c r="L28" s="22"/>
      <c r="M28" s="22"/>
      <c r="P28" s="7"/>
      <c r="Q28" s="7"/>
      <c r="R28" s="13"/>
      <c r="S28" s="10"/>
      <c r="T28" s="8"/>
    </row>
    <row r="29" spans="2:20" ht="19.5" customHeight="1">
      <c r="B29" s="26"/>
      <c r="C29" s="2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4"/>
      <c r="O29" s="14"/>
      <c r="P29" s="11"/>
      <c r="Q29" s="10"/>
      <c r="R29" s="13"/>
      <c r="S29" s="10"/>
      <c r="T29" s="8"/>
    </row>
    <row r="30" spans="2:20" s="76" customFormat="1" ht="19.5" customHeight="1">
      <c r="B30" s="82"/>
      <c r="C30" s="77"/>
      <c r="D30" s="83"/>
      <c r="E30" s="83"/>
      <c r="F30" s="83"/>
      <c r="G30" s="83"/>
      <c r="H30" s="83"/>
      <c r="I30" s="83"/>
      <c r="J30" s="83"/>
      <c r="K30" s="83"/>
      <c r="L30" s="14"/>
      <c r="M30" s="14"/>
      <c r="N30" s="14"/>
      <c r="O30" s="14"/>
      <c r="P30" s="14"/>
      <c r="Q30" s="26"/>
      <c r="R30" s="26"/>
      <c r="S30" s="26"/>
      <c r="T30" s="28"/>
    </row>
    <row r="31" spans="2:20" s="76" customFormat="1" ht="19.5" customHeight="1">
      <c r="B31" s="82"/>
      <c r="C31" s="78"/>
      <c r="D31" s="78"/>
      <c r="E31" s="78"/>
      <c r="F31" s="78"/>
      <c r="G31" s="78"/>
      <c r="H31" s="78"/>
      <c r="I31" s="78"/>
      <c r="J31" s="78"/>
      <c r="K31" s="78"/>
      <c r="L31" s="14"/>
      <c r="M31" s="14"/>
      <c r="N31" s="14"/>
      <c r="O31" s="14"/>
      <c r="P31" s="26"/>
      <c r="Q31" s="26"/>
      <c r="R31" s="26"/>
      <c r="S31" s="26"/>
      <c r="T31" s="28"/>
    </row>
    <row r="32" spans="2:20" s="76" customFormat="1" ht="19.5" customHeight="1">
      <c r="B32" s="79"/>
      <c r="C32" s="78"/>
      <c r="D32" s="22"/>
      <c r="E32" s="27"/>
      <c r="F32" s="27"/>
      <c r="G32" s="27"/>
      <c r="H32" s="27"/>
      <c r="I32" s="27"/>
      <c r="J32" s="27"/>
      <c r="K32" s="27"/>
      <c r="L32" s="32"/>
      <c r="M32" s="32"/>
      <c r="N32" s="38"/>
      <c r="O32" s="66"/>
      <c r="P32" s="66"/>
      <c r="Q32" s="66"/>
      <c r="R32" s="26"/>
      <c r="S32" s="26"/>
      <c r="T32" s="28"/>
    </row>
    <row r="33" spans="2:20" s="76" customFormat="1" ht="19.5" customHeight="1">
      <c r="B33" s="26"/>
      <c r="C33" s="22"/>
      <c r="D33" s="22"/>
      <c r="E33" s="66"/>
      <c r="F33" s="22"/>
      <c r="G33" s="66"/>
      <c r="H33" s="66"/>
      <c r="I33" s="66"/>
      <c r="J33" s="22"/>
      <c r="K33" s="66"/>
      <c r="L33" s="14"/>
      <c r="M33" s="14"/>
      <c r="N33" s="31"/>
      <c r="O33" s="31"/>
      <c r="P33" s="26"/>
      <c r="Q33" s="26"/>
      <c r="R33" s="26"/>
      <c r="S33" s="26"/>
      <c r="T33" s="28"/>
    </row>
    <row r="34" spans="2:18" s="76" customFormat="1" ht="19.5" customHeight="1">
      <c r="B34" s="26"/>
      <c r="C34" s="22"/>
      <c r="D34" s="22"/>
      <c r="E34" s="66"/>
      <c r="F34" s="66"/>
      <c r="G34" s="66"/>
      <c r="H34" s="66"/>
      <c r="I34" s="66"/>
      <c r="J34" s="66"/>
      <c r="K34" s="66"/>
      <c r="L34" s="14"/>
      <c r="M34" s="14"/>
      <c r="N34" s="31"/>
      <c r="O34" s="26"/>
      <c r="P34" s="26"/>
      <c r="Q34" s="26"/>
      <c r="R34" s="28"/>
    </row>
    <row r="35" spans="2:18" s="76" customFormat="1" ht="19.5" customHeight="1">
      <c r="B35" s="26"/>
      <c r="C35" s="37"/>
      <c r="D35" s="37"/>
      <c r="E35" s="37"/>
      <c r="F35" s="38"/>
      <c r="G35" s="38"/>
      <c r="H35" s="38"/>
      <c r="I35" s="38"/>
      <c r="J35" s="38"/>
      <c r="K35" s="14"/>
      <c r="L35" s="14"/>
      <c r="M35" s="14"/>
      <c r="N35" s="31"/>
      <c r="O35" s="26"/>
      <c r="P35" s="26"/>
      <c r="Q35" s="26"/>
      <c r="R35" s="28"/>
    </row>
    <row r="36" spans="2:18" s="76" customFormat="1" ht="19.5" customHeight="1">
      <c r="B36" s="82"/>
      <c r="C36" s="77"/>
      <c r="D36" s="77"/>
      <c r="E36" s="77"/>
      <c r="F36" s="77"/>
      <c r="G36" s="77"/>
      <c r="H36" s="77"/>
      <c r="I36" s="77"/>
      <c r="J36" s="27"/>
      <c r="K36" s="26"/>
      <c r="L36" s="26"/>
      <c r="M36" s="26"/>
      <c r="N36" s="28"/>
      <c r="O36" s="26"/>
      <c r="P36" s="26"/>
      <c r="Q36" s="26"/>
      <c r="R36" s="28"/>
    </row>
    <row r="37" spans="2:12" s="76" customFormat="1" ht="19.5" customHeight="1">
      <c r="B37" s="82"/>
      <c r="C37" s="78"/>
      <c r="D37" s="78"/>
      <c r="E37" s="78"/>
      <c r="F37" s="78"/>
      <c r="G37" s="78"/>
      <c r="H37" s="78"/>
      <c r="I37" s="78"/>
      <c r="J37" s="13"/>
      <c r="K37" s="13"/>
      <c r="L37" s="80"/>
    </row>
    <row r="38" spans="2:12" s="76" customFormat="1" ht="19.5" customHeight="1">
      <c r="B38" s="81"/>
      <c r="C38" s="27"/>
      <c r="D38" s="26"/>
      <c r="E38" s="26"/>
      <c r="F38" s="26"/>
      <c r="G38" s="28"/>
      <c r="H38" s="28"/>
      <c r="I38" s="28"/>
      <c r="J38" s="13"/>
      <c r="K38" s="13"/>
      <c r="L38" s="80"/>
    </row>
    <row r="39" spans="2:12" s="76" customFormat="1" ht="19.5" customHeight="1">
      <c r="B39" s="26"/>
      <c r="C39" s="22"/>
      <c r="D39" s="78"/>
      <c r="E39" s="78"/>
      <c r="F39" s="78"/>
      <c r="G39" s="28"/>
      <c r="H39" s="28"/>
      <c r="I39" s="28"/>
      <c r="J39" s="13"/>
      <c r="K39" s="13"/>
      <c r="L39" s="80"/>
    </row>
    <row r="40" spans="2:12" s="76" customFormat="1" ht="19.5" customHeight="1">
      <c r="B40" s="26"/>
      <c r="C40" s="66"/>
      <c r="D40" s="78"/>
      <c r="E40" s="78"/>
      <c r="F40" s="78"/>
      <c r="G40" s="28"/>
      <c r="H40" s="28"/>
      <c r="I40" s="28"/>
      <c r="J40" s="13"/>
      <c r="K40" s="13"/>
      <c r="L40" s="80"/>
    </row>
    <row r="41" spans="2:19" ht="19.5" customHeight="1">
      <c r="B41" s="25"/>
      <c r="C41" s="26"/>
      <c r="D41" s="26"/>
      <c r="E41" s="26"/>
      <c r="F41" s="26"/>
      <c r="G41" s="22"/>
      <c r="H41" s="22"/>
      <c r="I41" s="22"/>
      <c r="J41" s="22"/>
      <c r="K41" s="27"/>
      <c r="L41" s="27"/>
      <c r="M41" s="27"/>
      <c r="N41" s="26"/>
      <c r="O41" s="26"/>
      <c r="P41" s="26"/>
      <c r="Q41" s="28"/>
      <c r="R41" s="7"/>
      <c r="S41" s="7"/>
    </row>
    <row r="42" spans="2:19" ht="19.5" customHeight="1">
      <c r="B42" s="25"/>
      <c r="C42" s="26"/>
      <c r="D42" s="26"/>
      <c r="E42" s="26"/>
      <c r="F42" s="26"/>
      <c r="G42" s="22"/>
      <c r="H42" s="22"/>
      <c r="I42" s="22"/>
      <c r="J42" s="22"/>
      <c r="K42" s="27"/>
      <c r="L42" s="27"/>
      <c r="M42" s="27"/>
      <c r="N42" s="26"/>
      <c r="O42" s="26"/>
      <c r="P42" s="26"/>
      <c r="Q42" s="28"/>
      <c r="R42" s="7"/>
      <c r="S42" s="7"/>
    </row>
    <row r="43" spans="2:19" ht="19.5" customHeight="1">
      <c r="B43" s="25"/>
      <c r="C43" s="26"/>
      <c r="D43" s="26"/>
      <c r="E43" s="26"/>
      <c r="F43" s="26"/>
      <c r="G43" s="22"/>
      <c r="H43" s="22"/>
      <c r="I43" s="22"/>
      <c r="J43" s="22"/>
      <c r="K43" s="27"/>
      <c r="L43" s="27"/>
      <c r="M43" s="27"/>
      <c r="N43" s="26"/>
      <c r="O43" s="26"/>
      <c r="P43" s="26"/>
      <c r="Q43" s="28"/>
      <c r="R43" s="7"/>
      <c r="S43" s="7"/>
    </row>
    <row r="44" spans="2:19" ht="19.5" customHeight="1">
      <c r="B44" s="25"/>
      <c r="C44" s="26"/>
      <c r="D44" s="26"/>
      <c r="E44" s="26"/>
      <c r="F44" s="26"/>
      <c r="G44" s="22"/>
      <c r="H44" s="22"/>
      <c r="I44" s="22"/>
      <c r="J44" s="22"/>
      <c r="K44" s="27"/>
      <c r="L44" s="27"/>
      <c r="M44" s="27"/>
      <c r="N44" s="26"/>
      <c r="O44" s="26"/>
      <c r="P44" s="26"/>
      <c r="Q44" s="28"/>
      <c r="R44" s="7"/>
      <c r="S44" s="7"/>
    </row>
    <row r="45" spans="2:19" ht="19.5" customHeight="1">
      <c r="B45" s="25"/>
      <c r="C45" s="26"/>
      <c r="D45" s="26"/>
      <c r="E45" s="26"/>
      <c r="F45" s="26"/>
      <c r="G45" s="22"/>
      <c r="H45" s="22"/>
      <c r="I45" s="22"/>
      <c r="J45" s="22"/>
      <c r="K45" s="27"/>
      <c r="L45" s="27"/>
      <c r="M45" s="27"/>
      <c r="N45" s="26"/>
      <c r="O45" s="26"/>
      <c r="P45" s="26"/>
      <c r="Q45" s="28"/>
      <c r="R45" s="7"/>
      <c r="S45" s="7"/>
    </row>
    <row r="46" spans="2:19" ht="19.5" customHeight="1">
      <c r="B46" s="25"/>
      <c r="C46" s="26"/>
      <c r="D46" s="26"/>
      <c r="E46" s="26"/>
      <c r="F46" s="26"/>
      <c r="G46" s="22"/>
      <c r="H46" s="22"/>
      <c r="I46" s="22"/>
      <c r="J46" s="22"/>
      <c r="K46" s="27"/>
      <c r="L46" s="27"/>
      <c r="M46" s="27"/>
      <c r="N46" s="26"/>
      <c r="O46" s="26"/>
      <c r="P46" s="26"/>
      <c r="Q46" s="28"/>
      <c r="R46" s="7"/>
      <c r="S46" s="7"/>
    </row>
    <row r="47" spans="2:19" ht="19.5" customHeight="1">
      <c r="B47" s="25"/>
      <c r="C47" s="26"/>
      <c r="D47" s="26"/>
      <c r="E47" s="26"/>
      <c r="F47" s="26"/>
      <c r="G47" s="22"/>
      <c r="H47" s="22"/>
      <c r="I47" s="22"/>
      <c r="J47" s="22"/>
      <c r="K47" s="27"/>
      <c r="L47" s="27"/>
      <c r="M47" s="27"/>
      <c r="N47" s="26"/>
      <c r="O47" s="26"/>
      <c r="P47" s="26"/>
      <c r="Q47" s="28"/>
      <c r="R47" s="7"/>
      <c r="S47" s="7"/>
    </row>
    <row r="48" spans="2:19" ht="19.5" customHeight="1">
      <c r="B48" s="25"/>
      <c r="C48" s="26"/>
      <c r="D48" s="26"/>
      <c r="E48" s="26"/>
      <c r="F48" s="26"/>
      <c r="G48" s="22"/>
      <c r="H48" s="22"/>
      <c r="I48" s="22"/>
      <c r="K48" s="2"/>
      <c r="L48" s="27"/>
      <c r="M48" s="27"/>
      <c r="N48" s="26"/>
      <c r="O48" s="26"/>
      <c r="P48" s="26"/>
      <c r="Q48" s="28"/>
      <c r="R48" s="7"/>
      <c r="S48" s="7"/>
    </row>
    <row r="49" spans="3:12" ht="19.5" customHeight="1">
      <c r="C49" s="2"/>
      <c r="D49" s="6"/>
      <c r="E49" s="1"/>
      <c r="F49" s="12"/>
      <c r="G49" s="12"/>
      <c r="H49" s="12"/>
      <c r="I49" s="12"/>
      <c r="J49" s="12"/>
      <c r="K49" s="12"/>
      <c r="L49" s="11"/>
    </row>
    <row r="50" spans="3:12" ht="19.5" customHeight="1">
      <c r="C50" s="23"/>
      <c r="D50" s="23"/>
      <c r="E50" s="24"/>
      <c r="F50" s="9"/>
      <c r="G50" s="9"/>
      <c r="H50" s="9"/>
      <c r="I50" s="9"/>
      <c r="J50" s="9"/>
      <c r="K50" s="12"/>
      <c r="L50" s="11"/>
    </row>
    <row r="51" spans="11:12" ht="19.5" customHeight="1">
      <c r="K51" s="2"/>
      <c r="L51" s="11"/>
    </row>
    <row r="52" spans="11:12" ht="19.5" customHeight="1">
      <c r="K52" s="2"/>
      <c r="L52" s="11"/>
    </row>
    <row r="53" spans="11:12" ht="19.5" customHeight="1">
      <c r="K53" s="2"/>
      <c r="L53" s="11"/>
    </row>
    <row r="54" spans="11:12" ht="19.5" customHeight="1">
      <c r="K54" s="2"/>
      <c r="L54" s="11"/>
    </row>
    <row r="55" spans="11:12" ht="12.75">
      <c r="K55" s="2"/>
      <c r="L55" s="11"/>
    </row>
    <row r="56" spans="11:12" ht="12.75">
      <c r="K56" s="2"/>
      <c r="L56" s="11"/>
    </row>
    <row r="57" spans="11:12" ht="12.75">
      <c r="K57" s="2"/>
      <c r="L57" s="11"/>
    </row>
    <row r="58" spans="11:12" ht="12.75">
      <c r="K58" s="2"/>
      <c r="L58" s="11"/>
    </row>
    <row r="59" spans="11:12" ht="12.75">
      <c r="K59" s="2"/>
      <c r="L59" s="11"/>
    </row>
    <row r="60" spans="11:12" ht="12.75">
      <c r="K60" s="2"/>
      <c r="L60" s="11"/>
    </row>
    <row r="61" spans="11:12" ht="12.75">
      <c r="K61" s="2"/>
      <c r="L61" s="11"/>
    </row>
    <row r="62" spans="11:12" ht="12.75">
      <c r="K62" s="2"/>
      <c r="L62" s="11"/>
    </row>
    <row r="63" spans="11:12" ht="12.75">
      <c r="K63" s="2"/>
      <c r="L63" s="11"/>
    </row>
    <row r="64" spans="11:12" ht="12.75">
      <c r="K64" s="2"/>
      <c r="L64" s="11"/>
    </row>
    <row r="65" spans="11:12" ht="12.75">
      <c r="K65" s="2"/>
      <c r="L65" s="11"/>
    </row>
    <row r="66" spans="11:12" ht="12.75">
      <c r="K66" s="2"/>
      <c r="L66" s="11"/>
    </row>
    <row r="67" spans="11:12" ht="12.75">
      <c r="K67" s="2"/>
      <c r="L67" s="11"/>
    </row>
  </sheetData>
  <mergeCells count="9">
    <mergeCell ref="A4:A5"/>
    <mergeCell ref="A2:F3"/>
    <mergeCell ref="A19:A21"/>
    <mergeCell ref="B19:B21"/>
    <mergeCell ref="C19:D19"/>
    <mergeCell ref="A17:K18"/>
    <mergeCell ref="B4:B5"/>
    <mergeCell ref="E19:J19"/>
    <mergeCell ref="F20:H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="75" zoomScaleNormal="75" workbookViewId="0" topLeftCell="A1">
      <selection activeCell="B25" sqref="B25"/>
    </sheetView>
  </sheetViews>
  <sheetFormatPr defaultColWidth="9.140625" defaultRowHeight="12.75"/>
  <cols>
    <col min="1" max="1" width="13.140625" style="56" bestFit="1" customWidth="1"/>
    <col min="2" max="2" width="11.28125" style="56" bestFit="1" customWidth="1"/>
    <col min="3" max="4" width="11.140625" style="44" customWidth="1"/>
  </cols>
  <sheetData>
    <row r="1" spans="1:4" ht="12.75">
      <c r="A1" s="143" t="s">
        <v>73</v>
      </c>
      <c r="B1" s="103"/>
      <c r="C1"/>
      <c r="D1"/>
    </row>
    <row r="2" spans="1:4" ht="12.75">
      <c r="A2" s="102"/>
      <c r="B2" s="103"/>
      <c r="C2" s="193" t="s">
        <v>61</v>
      </c>
      <c r="D2" s="193"/>
    </row>
    <row r="3" spans="1:4" ht="12.75">
      <c r="A3" s="102" t="s">
        <v>18</v>
      </c>
      <c r="B3" s="102" t="s">
        <v>74</v>
      </c>
      <c r="C3" s="194" t="s">
        <v>48</v>
      </c>
      <c r="D3" s="194"/>
    </row>
    <row r="4" spans="1:4" ht="12.75">
      <c r="A4" s="102"/>
      <c r="B4" s="102"/>
      <c r="C4" s="105" t="s">
        <v>13</v>
      </c>
      <c r="D4" s="106" t="s">
        <v>14</v>
      </c>
    </row>
    <row r="5" spans="1:4" ht="12.75">
      <c r="A5" s="102"/>
      <c r="B5" s="102"/>
      <c r="C5" s="109"/>
      <c r="D5" s="109"/>
    </row>
    <row r="6" spans="1:4" ht="12.75">
      <c r="A6" s="110"/>
      <c r="B6" s="110"/>
      <c r="C6" s="111"/>
      <c r="D6" s="111"/>
    </row>
    <row r="7" spans="1:4" ht="12.75">
      <c r="A7" s="112">
        <v>41093</v>
      </c>
      <c r="B7" s="113">
        <v>0</v>
      </c>
      <c r="C7" s="114">
        <f aca="true" t="shared" si="0" ref="C7:D17">C28/0.3</f>
        <v>0</v>
      </c>
      <c r="D7" s="114">
        <f t="shared" si="0"/>
        <v>0</v>
      </c>
    </row>
    <row r="8" spans="1:4" ht="12.75">
      <c r="A8" s="112">
        <v>41094</v>
      </c>
      <c r="B8" s="113">
        <v>1</v>
      </c>
      <c r="C8" s="114">
        <f t="shared" si="0"/>
        <v>0.0016666666666666668</v>
      </c>
      <c r="D8" s="114">
        <f t="shared" si="0"/>
        <v>0.0016666666666666668</v>
      </c>
    </row>
    <row r="9" spans="1:4" ht="12.75">
      <c r="A9" s="112">
        <v>41095</v>
      </c>
      <c r="B9" s="113">
        <v>2</v>
      </c>
      <c r="C9" s="114">
        <f t="shared" si="0"/>
        <v>0.0016666666666666668</v>
      </c>
      <c r="D9" s="114">
        <f t="shared" si="0"/>
        <v>0.0016666666666666668</v>
      </c>
    </row>
    <row r="10" spans="1:4" ht="12.75">
      <c r="A10" s="112">
        <v>41096</v>
      </c>
      <c r="B10" s="113">
        <v>3</v>
      </c>
      <c r="C10" s="114">
        <f t="shared" si="0"/>
        <v>0</v>
      </c>
      <c r="D10" s="114">
        <f t="shared" si="0"/>
        <v>0</v>
      </c>
    </row>
    <row r="11" spans="1:4" ht="12.75">
      <c r="A11" s="115">
        <v>41097</v>
      </c>
      <c r="B11" s="113">
        <v>4</v>
      </c>
      <c r="C11" s="114">
        <f t="shared" si="0"/>
        <v>0</v>
      </c>
      <c r="D11" s="114">
        <f t="shared" si="0"/>
        <v>0</v>
      </c>
    </row>
    <row r="12" spans="1:4" ht="12.75">
      <c r="A12" s="112">
        <v>41098</v>
      </c>
      <c r="B12" s="113">
        <v>5</v>
      </c>
      <c r="C12" s="114">
        <f t="shared" si="0"/>
        <v>0</v>
      </c>
      <c r="D12" s="114">
        <f t="shared" si="0"/>
        <v>0</v>
      </c>
    </row>
    <row r="13" spans="1:4" ht="12.75">
      <c r="A13" s="145">
        <v>41099</v>
      </c>
      <c r="B13" s="146">
        <v>6</v>
      </c>
      <c r="C13" s="114">
        <f t="shared" si="0"/>
        <v>0</v>
      </c>
      <c r="D13" s="114">
        <f t="shared" si="0"/>
        <v>0</v>
      </c>
    </row>
    <row r="14" spans="1:4" ht="12.75">
      <c r="A14" s="115">
        <v>41100</v>
      </c>
      <c r="B14" s="117">
        <v>7</v>
      </c>
      <c r="C14" s="114">
        <f t="shared" si="0"/>
        <v>0</v>
      </c>
      <c r="D14" s="114">
        <f t="shared" si="0"/>
        <v>0</v>
      </c>
    </row>
    <row r="15" spans="1:4" ht="12.75">
      <c r="A15" s="115">
        <v>41102</v>
      </c>
      <c r="B15" s="117">
        <v>9</v>
      </c>
      <c r="C15" s="114">
        <f t="shared" si="0"/>
        <v>0.0016666666666666668</v>
      </c>
      <c r="D15" s="114">
        <f t="shared" si="0"/>
        <v>0.0016666666666666668</v>
      </c>
    </row>
    <row r="16" spans="1:4" ht="12.75">
      <c r="A16" s="115">
        <v>41106</v>
      </c>
      <c r="B16" s="117">
        <v>13</v>
      </c>
      <c r="C16" s="114">
        <f t="shared" si="0"/>
        <v>0</v>
      </c>
      <c r="D16" s="114">
        <f t="shared" si="0"/>
        <v>0</v>
      </c>
    </row>
    <row r="17" spans="1:4" ht="12.75">
      <c r="A17" s="115">
        <v>41108</v>
      </c>
      <c r="B17" s="117">
        <v>15</v>
      </c>
      <c r="C17" s="114">
        <f t="shared" si="0"/>
        <v>0</v>
      </c>
      <c r="D17" s="114">
        <f t="shared" si="0"/>
        <v>0</v>
      </c>
    </row>
    <row r="18" spans="1:4" ht="12.75">
      <c r="A18" s="102"/>
      <c r="B18" s="102"/>
      <c r="C18" s="121"/>
      <c r="D18" s="121"/>
    </row>
    <row r="19" spans="1:4" ht="12.75">
      <c r="A19" s="102"/>
      <c r="B19" s="102"/>
      <c r="C19" s="121"/>
      <c r="D19" s="121"/>
    </row>
    <row r="20" spans="1:4" ht="12.75">
      <c r="A20" s="122"/>
      <c r="B20" s="102"/>
      <c r="C20" s="121"/>
      <c r="D20" s="121"/>
    </row>
    <row r="21" spans="1:4" ht="12.75">
      <c r="A21" s="123"/>
      <c r="B21" s="124"/>
      <c r="C21" s="126"/>
      <c r="D21" s="126"/>
    </row>
    <row r="22" spans="1:4" ht="12.75">
      <c r="A22" s="143" t="s">
        <v>40</v>
      </c>
      <c r="B22" s="102"/>
      <c r="C22"/>
      <c r="D22"/>
    </row>
    <row r="23" spans="1:4" ht="12.75">
      <c r="A23" s="102"/>
      <c r="B23" s="102"/>
      <c r="C23" s="193" t="s">
        <v>61</v>
      </c>
      <c r="D23" s="193"/>
    </row>
    <row r="24" spans="1:4" ht="12.75">
      <c r="A24" s="102" t="s">
        <v>18</v>
      </c>
      <c r="B24" s="102" t="s">
        <v>74</v>
      </c>
      <c r="C24" s="194" t="s">
        <v>48</v>
      </c>
      <c r="D24" s="194"/>
    </row>
    <row r="25" spans="1:4" ht="12.75">
      <c r="A25" s="102"/>
      <c r="B25" s="102"/>
      <c r="C25" s="105" t="s">
        <v>13</v>
      </c>
      <c r="D25" s="106" t="s">
        <v>14</v>
      </c>
    </row>
    <row r="26" spans="1:4" ht="12.75">
      <c r="A26" s="102"/>
      <c r="B26" s="102"/>
      <c r="C26" s="111"/>
      <c r="D26" s="111"/>
    </row>
    <row r="27" spans="1:4" ht="12.75">
      <c r="A27" s="102"/>
      <c r="B27" s="102"/>
      <c r="C27" s="111"/>
      <c r="D27" s="111"/>
    </row>
    <row r="28" spans="1:4" ht="12.75">
      <c r="A28" s="112">
        <v>41093</v>
      </c>
      <c r="B28" s="113">
        <v>0</v>
      </c>
      <c r="C28" s="148">
        <v>0</v>
      </c>
      <c r="D28" s="148">
        <v>0</v>
      </c>
    </row>
    <row r="29" spans="1:4" ht="12.75">
      <c r="A29" s="112">
        <v>41094</v>
      </c>
      <c r="B29" s="113">
        <v>1</v>
      </c>
      <c r="C29" s="148">
        <v>0.0005</v>
      </c>
      <c r="D29" s="148">
        <v>0.0005</v>
      </c>
    </row>
    <row r="30" spans="1:4" ht="12.75">
      <c r="A30" s="112">
        <v>41095</v>
      </c>
      <c r="B30" s="113">
        <v>2</v>
      </c>
      <c r="C30" s="148">
        <v>0.0005</v>
      </c>
      <c r="D30" s="148">
        <v>0.0005</v>
      </c>
    </row>
    <row r="31" spans="1:4" ht="12.75">
      <c r="A31" s="112">
        <v>41096</v>
      </c>
      <c r="B31" s="113">
        <v>3</v>
      </c>
      <c r="C31" s="148">
        <v>0</v>
      </c>
      <c r="D31" s="148">
        <v>0</v>
      </c>
    </row>
    <row r="32" spans="1:4" ht="12.75">
      <c r="A32" s="115">
        <v>41097</v>
      </c>
      <c r="B32" s="113">
        <v>4</v>
      </c>
      <c r="C32" s="148">
        <v>0</v>
      </c>
      <c r="D32" s="148">
        <v>0</v>
      </c>
    </row>
    <row r="33" spans="1:4" ht="12.75">
      <c r="A33" s="112">
        <v>41098</v>
      </c>
      <c r="B33" s="113">
        <v>5</v>
      </c>
      <c r="C33" s="148">
        <v>0</v>
      </c>
      <c r="D33" s="148">
        <v>0</v>
      </c>
    </row>
    <row r="34" spans="1:4" ht="12.75">
      <c r="A34" s="145">
        <v>41099</v>
      </c>
      <c r="B34" s="146">
        <v>6</v>
      </c>
      <c r="C34" s="148">
        <v>0</v>
      </c>
      <c r="D34" s="148">
        <v>0</v>
      </c>
    </row>
    <row r="35" spans="1:4" ht="12.75">
      <c r="A35" s="115">
        <v>41100</v>
      </c>
      <c r="B35" s="117">
        <v>7</v>
      </c>
      <c r="C35" s="148">
        <v>0</v>
      </c>
      <c r="D35" s="148">
        <v>0</v>
      </c>
    </row>
    <row r="36" spans="1:4" ht="12.75">
      <c r="A36" s="115">
        <v>41102</v>
      </c>
      <c r="B36" s="117">
        <v>9</v>
      </c>
      <c r="C36" s="148">
        <v>0.0005</v>
      </c>
      <c r="D36" s="148">
        <v>0.0005</v>
      </c>
    </row>
    <row r="37" spans="1:4" ht="12.75">
      <c r="A37" s="115">
        <v>41106</v>
      </c>
      <c r="B37" s="117">
        <v>13</v>
      </c>
      <c r="C37" s="148">
        <v>0</v>
      </c>
      <c r="D37" s="148">
        <v>0</v>
      </c>
    </row>
    <row r="38" spans="1:4" ht="12.75">
      <c r="A38" s="115">
        <v>41108</v>
      </c>
      <c r="B38" s="117">
        <v>15</v>
      </c>
      <c r="C38" s="148">
        <v>0</v>
      </c>
      <c r="D38" s="148">
        <v>0</v>
      </c>
    </row>
    <row r="39" spans="1:4" ht="12.75">
      <c r="A39" s="102"/>
      <c r="B39" s="102"/>
      <c r="C39" s="129"/>
      <c r="D39" s="129"/>
    </row>
    <row r="40" spans="1:4" ht="12.75">
      <c r="A40" s="102"/>
      <c r="B40" s="102"/>
      <c r="C40" s="129"/>
      <c r="D40" s="129"/>
    </row>
    <row r="41" spans="1:4" ht="12.75">
      <c r="A41" s="102"/>
      <c r="B41" s="102"/>
      <c r="C41" s="129"/>
      <c r="D41" s="129"/>
    </row>
    <row r="42" spans="1:4" ht="12.75">
      <c r="A42" s="110"/>
      <c r="B42" s="131"/>
      <c r="C42" s="132"/>
      <c r="D42" s="132"/>
    </row>
    <row r="43" spans="1:4" ht="12.75">
      <c r="A43" s="103"/>
      <c r="B43" s="103"/>
      <c r="C43"/>
      <c r="D43"/>
    </row>
    <row r="44" spans="1:4" ht="14.25">
      <c r="A44" s="144" t="s">
        <v>72</v>
      </c>
      <c r="B44" s="103"/>
      <c r="C44" s="193" t="s">
        <v>61</v>
      </c>
      <c r="D44" s="193"/>
    </row>
    <row r="45" spans="1:4" ht="12.75">
      <c r="A45" s="102"/>
      <c r="B45" s="102"/>
      <c r="C45" s="194" t="s">
        <v>48</v>
      </c>
      <c r="D45" s="194"/>
    </row>
    <row r="46" spans="1:4" ht="12.75">
      <c r="A46" s="110"/>
      <c r="B46" s="102"/>
      <c r="C46" s="105" t="s">
        <v>13</v>
      </c>
      <c r="D46" s="106" t="s">
        <v>14</v>
      </c>
    </row>
    <row r="47" spans="1:4" ht="12.75">
      <c r="A47" s="110"/>
      <c r="B47" s="110"/>
      <c r="C47" s="132"/>
      <c r="D47" s="132"/>
    </row>
    <row r="48" spans="1:4" ht="12.75">
      <c r="A48" s="110" t="s">
        <v>41</v>
      </c>
      <c r="B48" s="134"/>
      <c r="C48" s="135" t="s">
        <v>62</v>
      </c>
      <c r="D48" s="135" t="s">
        <v>62</v>
      </c>
    </row>
    <row r="49" spans="1:4" ht="12.75">
      <c r="A49" s="110"/>
      <c r="B49" s="136"/>
      <c r="C49" s="126"/>
      <c r="D49" s="126"/>
    </row>
    <row r="50" spans="1:4" ht="14.25">
      <c r="A50" s="110" t="s">
        <v>44</v>
      </c>
      <c r="B50" s="136"/>
      <c r="C50" s="137" t="s">
        <v>63</v>
      </c>
      <c r="D50" s="137" t="s">
        <v>63</v>
      </c>
    </row>
    <row r="51" spans="1:4" ht="12.75">
      <c r="A51" s="134"/>
      <c r="B51" s="136"/>
      <c r="C51" s="126"/>
      <c r="D51" s="126"/>
    </row>
    <row r="52" spans="1:4" ht="12.75">
      <c r="A52" s="136"/>
      <c r="B52" s="136"/>
      <c r="C52" s="138"/>
      <c r="D52" s="138"/>
    </row>
    <row r="53" spans="1:4" ht="12.75">
      <c r="A53" s="136"/>
      <c r="B53" s="136"/>
      <c r="C53" s="138"/>
      <c r="D53" s="138"/>
    </row>
    <row r="54" spans="1:4" ht="12.75">
      <c r="A54" s="136"/>
      <c r="B54" s="136"/>
      <c r="C54" s="126"/>
      <c r="D54" s="126"/>
    </row>
    <row r="55" spans="1:4" ht="12.75">
      <c r="A55" s="74"/>
      <c r="B55" s="74"/>
      <c r="C55" s="48"/>
      <c r="D55" s="48"/>
    </row>
    <row r="56" spans="1:4" ht="12.75">
      <c r="A56" s="74"/>
      <c r="B56" s="74"/>
      <c r="C56" s="48"/>
      <c r="D56" s="48"/>
    </row>
    <row r="57" spans="2:4" ht="12.75">
      <c r="B57" s="74"/>
      <c r="C57" s="48"/>
      <c r="D57" s="48"/>
    </row>
    <row r="58" spans="2:4" ht="12.75">
      <c r="B58" s="74"/>
      <c r="C58" s="48"/>
      <c r="D58" s="48"/>
    </row>
    <row r="59" spans="1:4" ht="12.75">
      <c r="A59" s="51"/>
      <c r="B59" s="74"/>
      <c r="C59" s="48"/>
      <c r="D59" s="48"/>
    </row>
    <row r="60" spans="1:4" ht="12.75">
      <c r="A60" s="74"/>
      <c r="B60" s="74"/>
      <c r="C60" s="48"/>
      <c r="D60" s="48"/>
    </row>
    <row r="61" spans="1:4" ht="12.75">
      <c r="A61" s="74"/>
      <c r="B61" s="74"/>
      <c r="C61" s="43"/>
      <c r="D61" s="43"/>
    </row>
    <row r="62" spans="1:4" ht="12.75">
      <c r="A62" s="74"/>
      <c r="B62" s="74"/>
      <c r="C62" s="43"/>
      <c r="D62" s="43"/>
    </row>
    <row r="63" spans="3:4" ht="12.75">
      <c r="C63" s="43"/>
      <c r="D63" s="43"/>
    </row>
    <row r="64" spans="1:2" ht="12.75">
      <c r="A64" s="51"/>
      <c r="B64" s="51"/>
    </row>
    <row r="65" spans="1:2" ht="12.75">
      <c r="A65" s="74"/>
      <c r="B65" s="74"/>
    </row>
    <row r="66" spans="1:2" ht="12.75">
      <c r="A66" s="74"/>
      <c r="B66" s="74"/>
    </row>
    <row r="70" spans="1:2" ht="12.75">
      <c r="A70" s="73"/>
      <c r="B70" s="73"/>
    </row>
    <row r="73" spans="1:2" ht="12.75">
      <c r="A73" s="51"/>
      <c r="B73" s="51"/>
    </row>
    <row r="74" spans="1:2" ht="12.75">
      <c r="A74" s="74"/>
      <c r="B74" s="74"/>
    </row>
    <row r="75" spans="1:2" ht="12.75">
      <c r="A75" s="74"/>
      <c r="B75" s="74"/>
    </row>
    <row r="76" spans="1:2" ht="12.75">
      <c r="A76" s="74"/>
      <c r="B76" s="74"/>
    </row>
    <row r="77" spans="1:2" ht="12.75">
      <c r="A77" s="74"/>
      <c r="B77" s="74"/>
    </row>
    <row r="78" spans="1:2" ht="12.75">
      <c r="A78" s="74"/>
      <c r="B78" s="74"/>
    </row>
    <row r="81" spans="1:2" ht="12.75">
      <c r="A81" s="51"/>
      <c r="B81" s="51"/>
    </row>
    <row r="82" spans="1:2" ht="12.75">
      <c r="A82" s="74"/>
      <c r="B82" s="74"/>
    </row>
    <row r="83" spans="1:2" ht="12.75">
      <c r="A83" s="74"/>
      <c r="B83" s="74"/>
    </row>
    <row r="84" spans="1:2" ht="12.75">
      <c r="A84" s="74"/>
      <c r="B84" s="74"/>
    </row>
    <row r="86" spans="1:2" ht="12.75">
      <c r="A86" s="51"/>
      <c r="B86" s="51"/>
    </row>
    <row r="87" spans="1:4" ht="12.75">
      <c r="A87" s="74"/>
      <c r="B87" s="74"/>
      <c r="C87" s="56"/>
      <c r="D87" s="56"/>
    </row>
    <row r="88" spans="1:2" ht="12.75">
      <c r="A88" s="74"/>
      <c r="B88" s="74"/>
    </row>
    <row r="95" spans="1:2" ht="12.75">
      <c r="A95" s="51"/>
      <c r="B95" s="51"/>
    </row>
    <row r="96" spans="1:2" ht="12.75">
      <c r="A96" s="74"/>
      <c r="B96" s="74"/>
    </row>
    <row r="97" spans="1:2" ht="12.75">
      <c r="A97" s="74"/>
      <c r="B97" s="74"/>
    </row>
    <row r="98" spans="1:2" ht="12.75">
      <c r="A98" s="74"/>
      <c r="B98" s="74"/>
    </row>
    <row r="99" spans="1:2" ht="12.75">
      <c r="A99" s="74"/>
      <c r="B99" s="74"/>
    </row>
    <row r="100" spans="1:2" ht="12.75">
      <c r="A100" s="74"/>
      <c r="B100" s="74"/>
    </row>
    <row r="103" spans="1:2" ht="12.75">
      <c r="A103" s="51"/>
      <c r="B103" s="51"/>
    </row>
    <row r="104" spans="1:2" ht="12.75">
      <c r="A104" s="74"/>
      <c r="B104" s="74"/>
    </row>
    <row r="105" spans="1:2" ht="12.75">
      <c r="A105" s="74"/>
      <c r="B105" s="74"/>
    </row>
    <row r="106" spans="1:2" ht="12.75">
      <c r="A106" s="74"/>
      <c r="B106" s="74"/>
    </row>
    <row r="108" spans="1:2" ht="12.75">
      <c r="A108" s="51"/>
      <c r="B108" s="51"/>
    </row>
    <row r="109" spans="1:2" ht="12.75">
      <c r="A109" s="74"/>
      <c r="B109" s="74"/>
    </row>
    <row r="110" spans="1:2" ht="12.75">
      <c r="A110" s="74"/>
      <c r="B110" s="74"/>
    </row>
    <row r="114" spans="1:2" ht="12.75">
      <c r="A114" s="73"/>
      <c r="B114" s="73"/>
    </row>
    <row r="115" spans="1:2" ht="12.75">
      <c r="A115" s="73"/>
      <c r="B115" s="73"/>
    </row>
    <row r="116" spans="1:2" ht="12.75">
      <c r="A116" s="73"/>
      <c r="B116" s="73"/>
    </row>
    <row r="117" spans="1:2" ht="12.75">
      <c r="A117" s="73"/>
      <c r="B117" s="73"/>
    </row>
    <row r="118" spans="1:2" ht="12.75">
      <c r="A118" s="73"/>
      <c r="B118" s="73"/>
    </row>
    <row r="119" spans="1:2" ht="12.75">
      <c r="A119" s="73"/>
      <c r="B119" s="73"/>
    </row>
    <row r="120" spans="1:2" ht="12.75">
      <c r="A120" s="73"/>
      <c r="B120" s="73"/>
    </row>
    <row r="121" spans="1:2" ht="12.75">
      <c r="A121" s="73"/>
      <c r="B121" s="73"/>
    </row>
    <row r="122" spans="1:2" ht="12.75">
      <c r="A122" s="73"/>
      <c r="B122" s="73"/>
    </row>
    <row r="123" spans="1:2" ht="12.75">
      <c r="A123" s="73"/>
      <c r="B123" s="73"/>
    </row>
    <row r="124" spans="1:2" ht="12.75">
      <c r="A124" s="73"/>
      <c r="B124" s="73"/>
    </row>
    <row r="125" spans="1:2" ht="12.75">
      <c r="A125" s="73"/>
      <c r="B125" s="57"/>
    </row>
    <row r="126" spans="1:2" ht="12.75">
      <c r="A126" s="73"/>
      <c r="B126" s="57"/>
    </row>
    <row r="127" spans="1:2" ht="12.75">
      <c r="A127" s="73"/>
      <c r="B127" s="73"/>
    </row>
    <row r="128" spans="1:2" ht="12.75">
      <c r="A128" s="73"/>
      <c r="B128" s="73"/>
    </row>
    <row r="129" spans="1:2" ht="12.75">
      <c r="A129" s="73"/>
      <c r="B129" s="73"/>
    </row>
    <row r="130" spans="1:2" ht="12.75">
      <c r="A130" s="73"/>
      <c r="B130" s="73"/>
    </row>
    <row r="131" spans="1:2" ht="12.75">
      <c r="A131" s="73"/>
      <c r="B131" s="73"/>
    </row>
    <row r="132" spans="1:2" ht="12.75">
      <c r="A132" s="73"/>
      <c r="B132" s="73"/>
    </row>
    <row r="133" spans="1:2" ht="12.75">
      <c r="A133" s="73"/>
      <c r="B133" s="73"/>
    </row>
    <row r="134" spans="1:2" ht="12.75">
      <c r="A134" s="73"/>
      <c r="B134" s="73"/>
    </row>
    <row r="135" spans="1:2" ht="12.75">
      <c r="A135" s="73"/>
      <c r="B135" s="73"/>
    </row>
    <row r="136" spans="1:2" ht="12.75">
      <c r="A136" s="73"/>
      <c r="B136" s="73"/>
    </row>
    <row r="137" spans="1:2" ht="12.75">
      <c r="A137" s="73"/>
      <c r="B137" s="73"/>
    </row>
    <row r="138" spans="1:2" ht="12.75">
      <c r="A138" s="73"/>
      <c r="B138" s="73"/>
    </row>
    <row r="139" spans="1:2" ht="12.75">
      <c r="A139" s="73"/>
      <c r="B139" s="73"/>
    </row>
    <row r="140" spans="1:2" ht="12.75">
      <c r="A140" s="73"/>
      <c r="B140" s="73"/>
    </row>
    <row r="141" spans="1:2" ht="12.75">
      <c r="A141" s="73"/>
      <c r="B141" s="73"/>
    </row>
    <row r="142" spans="1:2" ht="12.75">
      <c r="A142" s="73"/>
      <c r="B142" s="73"/>
    </row>
    <row r="143" spans="1:2" ht="12.75">
      <c r="A143" s="73"/>
      <c r="B143" s="73"/>
    </row>
    <row r="144" spans="1:2" ht="12.75">
      <c r="A144" s="73"/>
      <c r="B144" s="73"/>
    </row>
    <row r="145" spans="1:2" ht="12.75">
      <c r="A145" s="73"/>
      <c r="B145" s="73"/>
    </row>
    <row r="146" spans="1:2" ht="12.75">
      <c r="A146" s="73"/>
      <c r="B146" s="73"/>
    </row>
    <row r="147" spans="1:2" ht="12.75">
      <c r="A147" s="73"/>
      <c r="B147" s="73"/>
    </row>
    <row r="148" spans="1:2" ht="12.75">
      <c r="A148" s="73"/>
      <c r="B148" s="73"/>
    </row>
    <row r="149" spans="1:2" ht="12.75">
      <c r="A149" s="73"/>
      <c r="B149" s="73"/>
    </row>
    <row r="150" spans="1:2" ht="12.75">
      <c r="A150" s="73"/>
      <c r="B150" s="73"/>
    </row>
    <row r="151" spans="1:2" ht="12.75">
      <c r="A151" s="73"/>
      <c r="B151" s="73"/>
    </row>
    <row r="152" spans="1:2" ht="12.75">
      <c r="A152" s="73"/>
      <c r="B152" s="73"/>
    </row>
    <row r="153" spans="1:2" ht="12.75">
      <c r="A153" s="73"/>
      <c r="B153" s="73"/>
    </row>
    <row r="154" spans="1:2" ht="12.75">
      <c r="A154" s="73"/>
      <c r="B154" s="73"/>
    </row>
    <row r="155" spans="1:2" ht="12.75">
      <c r="A155" s="73"/>
      <c r="B155" s="73"/>
    </row>
    <row r="156" spans="1:2" ht="12.75">
      <c r="A156" s="73"/>
      <c r="B156" s="73"/>
    </row>
    <row r="157" spans="1:2" ht="12.75">
      <c r="A157" s="73"/>
      <c r="B157" s="73"/>
    </row>
    <row r="158" spans="1:2" ht="12.75">
      <c r="A158" s="73"/>
      <c r="B158" s="73"/>
    </row>
    <row r="159" spans="1:2" ht="12.75">
      <c r="A159" s="73"/>
      <c r="B159" s="73"/>
    </row>
  </sheetData>
  <mergeCells count="6">
    <mergeCell ref="C44:D44"/>
    <mergeCell ref="C45:D45"/>
    <mergeCell ref="C2:D2"/>
    <mergeCell ref="C3:D3"/>
    <mergeCell ref="C23:D23"/>
    <mergeCell ref="C24:D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9"/>
  <sheetViews>
    <sheetView tabSelected="1" zoomScale="75" zoomScaleNormal="75" workbookViewId="0" topLeftCell="A3">
      <selection activeCell="W51" sqref="W51"/>
    </sheetView>
  </sheetViews>
  <sheetFormatPr defaultColWidth="11.140625" defaultRowHeight="12.75"/>
  <cols>
    <col min="1" max="1" width="12.7109375" style="56" customWidth="1"/>
    <col min="2" max="2" width="10.7109375" style="56" customWidth="1"/>
    <col min="3" max="11" width="10.7109375" style="44" customWidth="1"/>
    <col min="12" max="13" width="11.140625" style="44" customWidth="1"/>
    <col min="14" max="14" width="11.140625" style="56" customWidth="1"/>
    <col min="15" max="15" width="11.140625" style="44" customWidth="1"/>
    <col min="16" max="16" width="11.28125" style="44" bestFit="1" customWidth="1"/>
    <col min="17" max="20" width="12.421875" style="44" bestFit="1" customWidth="1"/>
    <col min="21" max="23" width="11.28125" style="44" bestFit="1" customWidth="1"/>
    <col min="24" max="24" width="11.140625" style="44" customWidth="1"/>
    <col min="25" max="25" width="11.140625" style="56" customWidth="1"/>
    <col min="26" max="162" width="11.140625" style="44" customWidth="1"/>
    <col min="163" max="16384" width="11.140625" style="43" customWidth="1"/>
  </cols>
  <sheetData>
    <row r="1" spans="1:34" ht="12.75">
      <c r="A1" s="143" t="s">
        <v>73</v>
      </c>
      <c r="B1" s="103"/>
      <c r="C1" s="193" t="s">
        <v>46</v>
      </c>
      <c r="D1" s="193"/>
      <c r="E1" s="193"/>
      <c r="F1" s="193"/>
      <c r="G1" s="193"/>
      <c r="H1" s="193"/>
      <c r="I1" s="193"/>
      <c r="J1" s="193"/>
      <c r="K1" s="193"/>
      <c r="L1" s="69"/>
      <c r="M1" s="40" t="s">
        <v>60</v>
      </c>
      <c r="N1" s="139" t="s">
        <v>64</v>
      </c>
      <c r="O1" t="s">
        <v>45</v>
      </c>
      <c r="P1"/>
      <c r="Q1"/>
      <c r="R1"/>
      <c r="S1"/>
      <c r="T1"/>
      <c r="U1"/>
      <c r="V1"/>
      <c r="W1"/>
      <c r="X1" s="65"/>
      <c r="Y1" s="139" t="s">
        <v>67</v>
      </c>
      <c r="Z1" t="s">
        <v>45</v>
      </c>
      <c r="AA1"/>
      <c r="AB1"/>
      <c r="AC1"/>
      <c r="AD1"/>
      <c r="AE1"/>
      <c r="AF1"/>
      <c r="AG1"/>
      <c r="AH1"/>
    </row>
    <row r="2" spans="1:34" ht="13.5" thickBot="1">
      <c r="A2" s="102"/>
      <c r="B2" s="103"/>
      <c r="C2" s="193" t="s">
        <v>60</v>
      </c>
      <c r="D2" s="193"/>
      <c r="E2" s="193"/>
      <c r="F2" s="193"/>
      <c r="G2" s="193"/>
      <c r="H2" s="193"/>
      <c r="I2" s="102"/>
      <c r="J2" s="193" t="s">
        <v>61</v>
      </c>
      <c r="K2" s="193"/>
      <c r="L2" s="69"/>
      <c r="M2" s="40"/>
      <c r="N2" s="139"/>
      <c r="O2"/>
      <c r="P2"/>
      <c r="Q2"/>
      <c r="R2"/>
      <c r="S2"/>
      <c r="T2"/>
      <c r="U2"/>
      <c r="V2"/>
      <c r="W2"/>
      <c r="X2" s="65"/>
      <c r="Y2" s="139"/>
      <c r="Z2"/>
      <c r="AA2"/>
      <c r="AB2"/>
      <c r="AC2"/>
      <c r="AD2"/>
      <c r="AE2"/>
      <c r="AF2"/>
      <c r="AG2"/>
      <c r="AH2"/>
    </row>
    <row r="3" spans="1:34" ht="12.75">
      <c r="A3" s="102" t="s">
        <v>18</v>
      </c>
      <c r="B3" s="102" t="s">
        <v>74</v>
      </c>
      <c r="C3" s="194" t="s">
        <v>47</v>
      </c>
      <c r="D3" s="194"/>
      <c r="E3" s="194" t="s">
        <v>48</v>
      </c>
      <c r="F3" s="194"/>
      <c r="G3" s="194" t="s">
        <v>49</v>
      </c>
      <c r="H3" s="194"/>
      <c r="I3" s="104"/>
      <c r="J3" s="194" t="s">
        <v>48</v>
      </c>
      <c r="K3" s="194"/>
      <c r="L3" s="70"/>
      <c r="M3" s="41"/>
      <c r="N3" s="64"/>
      <c r="O3" s="89" t="s">
        <v>15</v>
      </c>
      <c r="P3" s="89"/>
      <c r="Q3"/>
      <c r="R3"/>
      <c r="S3"/>
      <c r="T3"/>
      <c r="U3"/>
      <c r="V3"/>
      <c r="W3"/>
      <c r="X3" s="63"/>
      <c r="Y3" s="64"/>
      <c r="Z3" s="89" t="s">
        <v>15</v>
      </c>
      <c r="AA3" s="89"/>
      <c r="AB3"/>
      <c r="AC3"/>
      <c r="AD3"/>
      <c r="AE3"/>
      <c r="AF3"/>
      <c r="AG3"/>
      <c r="AH3"/>
    </row>
    <row r="4" spans="1:34" ht="12.75">
      <c r="A4" s="102"/>
      <c r="B4" s="102"/>
      <c r="C4" s="105" t="s">
        <v>13</v>
      </c>
      <c r="D4" s="106" t="s">
        <v>14</v>
      </c>
      <c r="E4" s="105" t="s">
        <v>13</v>
      </c>
      <c r="F4" s="106" t="s">
        <v>14</v>
      </c>
      <c r="G4" s="105" t="s">
        <v>13</v>
      </c>
      <c r="H4" s="106" t="s">
        <v>14</v>
      </c>
      <c r="I4" s="105"/>
      <c r="J4" s="105" t="s">
        <v>13</v>
      </c>
      <c r="K4" s="106" t="s">
        <v>14</v>
      </c>
      <c r="L4" s="45"/>
      <c r="M4" s="70"/>
      <c r="N4" s="140"/>
      <c r="O4" s="86" t="s">
        <v>16</v>
      </c>
      <c r="P4" s="86">
        <v>0.9970338083809583</v>
      </c>
      <c r="Q4"/>
      <c r="R4"/>
      <c r="S4"/>
      <c r="T4"/>
      <c r="U4"/>
      <c r="V4"/>
      <c r="W4"/>
      <c r="X4" s="60"/>
      <c r="Y4" s="140"/>
      <c r="Z4" s="86" t="s">
        <v>16</v>
      </c>
      <c r="AA4" s="86">
        <v>0.9972708485916338</v>
      </c>
      <c r="AB4"/>
      <c r="AC4"/>
      <c r="AD4"/>
      <c r="AE4"/>
      <c r="AF4"/>
      <c r="AG4"/>
      <c r="AH4"/>
    </row>
    <row r="5" spans="1:34" ht="12.75">
      <c r="A5" s="102"/>
      <c r="B5" s="102"/>
      <c r="C5" s="107"/>
      <c r="D5" s="107"/>
      <c r="E5" s="107"/>
      <c r="F5" s="108"/>
      <c r="G5" s="109"/>
      <c r="H5" s="109"/>
      <c r="I5" s="109"/>
      <c r="J5" s="109"/>
      <c r="K5" s="109"/>
      <c r="L5" s="47"/>
      <c r="M5" s="47"/>
      <c r="N5" s="140"/>
      <c r="O5" s="86" t="s">
        <v>17</v>
      </c>
      <c r="P5" s="86">
        <v>0.9940764150546376</v>
      </c>
      <c r="Q5"/>
      <c r="R5"/>
      <c r="S5"/>
      <c r="T5"/>
      <c r="U5"/>
      <c r="V5"/>
      <c r="W5"/>
      <c r="X5" s="60"/>
      <c r="Y5" s="140"/>
      <c r="Z5" s="86" t="s">
        <v>17</v>
      </c>
      <c r="AA5" s="86">
        <v>0.9945491454506774</v>
      </c>
      <c r="AB5"/>
      <c r="AC5"/>
      <c r="AD5"/>
      <c r="AE5"/>
      <c r="AF5"/>
      <c r="AG5"/>
      <c r="AH5"/>
    </row>
    <row r="6" spans="1:34" ht="12.75">
      <c r="A6" s="110"/>
      <c r="B6" s="110"/>
      <c r="C6" s="107"/>
      <c r="D6" s="107"/>
      <c r="E6" s="107"/>
      <c r="F6" s="108"/>
      <c r="G6" s="111"/>
      <c r="H6" s="111"/>
      <c r="I6" s="111"/>
      <c r="J6" s="111"/>
      <c r="K6" s="111"/>
      <c r="L6" s="46"/>
      <c r="M6" s="46"/>
      <c r="N6" s="140"/>
      <c r="O6" s="86" t="s">
        <v>19</v>
      </c>
      <c r="P6" s="86">
        <v>0.9921018867395168</v>
      </c>
      <c r="Q6"/>
      <c r="R6"/>
      <c r="S6"/>
      <c r="T6"/>
      <c r="U6"/>
      <c r="V6"/>
      <c r="W6"/>
      <c r="X6" s="60"/>
      <c r="Y6" s="140"/>
      <c r="Z6" s="86" t="s">
        <v>19</v>
      </c>
      <c r="AA6" s="86">
        <v>0.9927321939342365</v>
      </c>
      <c r="AB6"/>
      <c r="AC6"/>
      <c r="AD6"/>
      <c r="AE6"/>
      <c r="AF6"/>
      <c r="AG6"/>
      <c r="AH6"/>
    </row>
    <row r="7" spans="1:34" ht="12.75">
      <c r="A7" s="112">
        <v>41093</v>
      </c>
      <c r="B7" s="119">
        <v>0</v>
      </c>
      <c r="C7" s="114">
        <f aca="true" t="shared" si="0" ref="C7:H7">C28/0.3</f>
        <v>0</v>
      </c>
      <c r="D7" s="114">
        <f t="shared" si="0"/>
        <v>0</v>
      </c>
      <c r="E7" s="114">
        <f t="shared" si="0"/>
        <v>0</v>
      </c>
      <c r="F7" s="114">
        <f t="shared" si="0"/>
        <v>0</v>
      </c>
      <c r="G7" s="114">
        <f t="shared" si="0"/>
        <v>0</v>
      </c>
      <c r="H7" s="114">
        <f t="shared" si="0"/>
        <v>0</v>
      </c>
      <c r="I7" s="114"/>
      <c r="J7" s="114">
        <f aca="true" t="shared" si="1" ref="J7:K16">J28/0.3</f>
        <v>0</v>
      </c>
      <c r="K7" s="114">
        <f t="shared" si="1"/>
        <v>0</v>
      </c>
      <c r="L7" s="50"/>
      <c r="M7" s="84"/>
      <c r="N7" s="140"/>
      <c r="O7" s="86" t="s">
        <v>20</v>
      </c>
      <c r="P7" s="86">
        <v>0.005698040598895963</v>
      </c>
      <c r="Q7"/>
      <c r="R7"/>
      <c r="S7"/>
      <c r="T7"/>
      <c r="U7"/>
      <c r="V7"/>
      <c r="W7"/>
      <c r="X7" s="60"/>
      <c r="Y7" s="140"/>
      <c r="Z7" s="86" t="s">
        <v>20</v>
      </c>
      <c r="AA7" s="86">
        <v>0.006240486092177957</v>
      </c>
      <c r="AB7"/>
      <c r="AC7"/>
      <c r="AD7"/>
      <c r="AE7"/>
      <c r="AF7"/>
      <c r="AG7"/>
      <c r="AH7"/>
    </row>
    <row r="8" spans="1:34" ht="13.5" thickBot="1">
      <c r="A8" s="112">
        <v>41094</v>
      </c>
      <c r="B8" s="119">
        <v>1</v>
      </c>
      <c r="C8" s="114">
        <f aca="true" t="shared" si="2" ref="C8:H16">C29/0.3</f>
        <v>0.3086666666666667</v>
      </c>
      <c r="D8" s="114">
        <f t="shared" si="2"/>
        <v>0.3536666666666667</v>
      </c>
      <c r="E8" s="114">
        <f t="shared" si="2"/>
        <v>0.009666666666666667</v>
      </c>
      <c r="F8" s="114">
        <f t="shared" si="2"/>
        <v>0.24166666666666667</v>
      </c>
      <c r="G8" s="114">
        <f t="shared" si="2"/>
        <v>0.05433333333333333</v>
      </c>
      <c r="H8" s="114">
        <f t="shared" si="2"/>
        <v>0.14233333333333334</v>
      </c>
      <c r="I8" s="114"/>
      <c r="J8" s="114">
        <f t="shared" si="1"/>
        <v>0.017666666666666667</v>
      </c>
      <c r="K8" s="114">
        <f t="shared" si="1"/>
        <v>0.016</v>
      </c>
      <c r="L8" s="50"/>
      <c r="M8" s="84"/>
      <c r="N8" s="140"/>
      <c r="O8" s="87" t="s">
        <v>21</v>
      </c>
      <c r="P8" s="87">
        <v>5</v>
      </c>
      <c r="Q8"/>
      <c r="R8"/>
      <c r="S8"/>
      <c r="T8"/>
      <c r="U8"/>
      <c r="V8"/>
      <c r="W8"/>
      <c r="X8" s="60"/>
      <c r="Y8" s="140"/>
      <c r="Z8" s="87" t="s">
        <v>21</v>
      </c>
      <c r="AA8" s="87">
        <v>5</v>
      </c>
      <c r="AB8"/>
      <c r="AC8"/>
      <c r="AD8"/>
      <c r="AE8"/>
      <c r="AF8"/>
      <c r="AG8"/>
      <c r="AH8"/>
    </row>
    <row r="9" spans="1:34" ht="12.75">
      <c r="A9" s="112">
        <v>41095</v>
      </c>
      <c r="B9" s="119">
        <v>2</v>
      </c>
      <c r="C9" s="114">
        <f t="shared" si="2"/>
        <v>0.45500000000000007</v>
      </c>
      <c r="D9" s="114">
        <f t="shared" si="2"/>
        <v>0.5156666666666667</v>
      </c>
      <c r="E9" s="114">
        <f t="shared" si="2"/>
        <v>0.09166666666666667</v>
      </c>
      <c r="F9" s="114">
        <f t="shared" si="2"/>
        <v>0.30733333333333335</v>
      </c>
      <c r="G9" s="114">
        <f t="shared" si="2"/>
        <v>0.2963333333333334</v>
      </c>
      <c r="H9" s="114">
        <f t="shared" si="2"/>
        <v>0.235</v>
      </c>
      <c r="I9" s="114"/>
      <c r="J9" s="114">
        <f t="shared" si="1"/>
        <v>0.010333333333333333</v>
      </c>
      <c r="K9" s="114">
        <f t="shared" si="1"/>
        <v>0.003666666666666667</v>
      </c>
      <c r="L9" s="50"/>
      <c r="M9" s="84"/>
      <c r="N9" s="141"/>
      <c r="O9"/>
      <c r="P9"/>
      <c r="Q9"/>
      <c r="R9"/>
      <c r="S9"/>
      <c r="T9"/>
      <c r="U9"/>
      <c r="V9"/>
      <c r="W9"/>
      <c r="X9" s="62"/>
      <c r="Y9" s="141"/>
      <c r="Z9"/>
      <c r="AA9"/>
      <c r="AB9"/>
      <c r="AC9"/>
      <c r="AD9"/>
      <c r="AE9"/>
      <c r="AF9"/>
      <c r="AG9"/>
      <c r="AH9"/>
    </row>
    <row r="10" spans="1:34" ht="13.5" thickBot="1">
      <c r="A10" s="112">
        <v>41096</v>
      </c>
      <c r="B10" s="119">
        <v>3</v>
      </c>
      <c r="C10" s="114">
        <f t="shared" si="2"/>
        <v>0.5636666666666666</v>
      </c>
      <c r="D10" s="114">
        <f t="shared" si="2"/>
        <v>0.6743333333333333</v>
      </c>
      <c r="E10" s="114">
        <f t="shared" si="2"/>
        <v>0.136</v>
      </c>
      <c r="F10" s="114">
        <f t="shared" si="2"/>
        <v>0.37333333333333335</v>
      </c>
      <c r="G10" s="114">
        <f t="shared" si="2"/>
        <v>0.4753333333333334</v>
      </c>
      <c r="H10" s="114">
        <f t="shared" si="2"/>
        <v>0.35</v>
      </c>
      <c r="I10" s="114"/>
      <c r="J10" s="114">
        <f t="shared" si="1"/>
        <v>0.0003333333333333334</v>
      </c>
      <c r="K10" s="114">
        <f t="shared" si="1"/>
        <v>0</v>
      </c>
      <c r="L10" s="50"/>
      <c r="M10" s="84"/>
      <c r="N10" s="141"/>
      <c r="O10" t="s">
        <v>22</v>
      </c>
      <c r="P10"/>
      <c r="Q10"/>
      <c r="R10"/>
      <c r="S10"/>
      <c r="T10"/>
      <c r="U10"/>
      <c r="V10"/>
      <c r="W10"/>
      <c r="X10" s="62"/>
      <c r="Y10" s="141"/>
      <c r="Z10" t="s">
        <v>22</v>
      </c>
      <c r="AA10"/>
      <c r="AB10"/>
      <c r="AC10"/>
      <c r="AD10"/>
      <c r="AE10"/>
      <c r="AF10"/>
      <c r="AG10"/>
      <c r="AH10"/>
    </row>
    <row r="11" spans="1:34" ht="12.75">
      <c r="A11" s="115">
        <v>41097</v>
      </c>
      <c r="B11" s="119">
        <v>4</v>
      </c>
      <c r="C11" s="114">
        <f t="shared" si="2"/>
        <v>0.74</v>
      </c>
      <c r="D11" s="114">
        <f t="shared" si="2"/>
        <v>0.8506666666666667</v>
      </c>
      <c r="E11" s="114">
        <f t="shared" si="2"/>
        <v>0.22666666666666668</v>
      </c>
      <c r="F11" s="114">
        <f t="shared" si="2"/>
        <v>0.4633333333333334</v>
      </c>
      <c r="G11" s="114">
        <f t="shared" si="2"/>
        <v>0.7516666666666667</v>
      </c>
      <c r="H11" s="114">
        <f t="shared" si="2"/>
        <v>0.5426666666666667</v>
      </c>
      <c r="I11" s="114"/>
      <c r="J11" s="114">
        <f t="shared" si="1"/>
        <v>0</v>
      </c>
      <c r="K11" s="114">
        <f t="shared" si="1"/>
        <v>0</v>
      </c>
      <c r="L11" s="50"/>
      <c r="M11" s="84"/>
      <c r="N11" s="64"/>
      <c r="O11" s="88"/>
      <c r="P11" s="88" t="s">
        <v>23</v>
      </c>
      <c r="Q11" s="88" t="s">
        <v>24</v>
      </c>
      <c r="R11" s="88" t="s">
        <v>25</v>
      </c>
      <c r="S11" s="88" t="s">
        <v>26</v>
      </c>
      <c r="T11" s="88" t="s">
        <v>27</v>
      </c>
      <c r="U11"/>
      <c r="V11"/>
      <c r="W11"/>
      <c r="X11" s="64"/>
      <c r="Y11" s="64"/>
      <c r="Z11" s="88"/>
      <c r="AA11" s="88" t="s">
        <v>23</v>
      </c>
      <c r="AB11" s="88" t="s">
        <v>24</v>
      </c>
      <c r="AC11" s="88" t="s">
        <v>25</v>
      </c>
      <c r="AD11" s="88" t="s">
        <v>26</v>
      </c>
      <c r="AE11" s="88" t="s">
        <v>27</v>
      </c>
      <c r="AF11"/>
      <c r="AG11"/>
      <c r="AH11"/>
    </row>
    <row r="12" spans="1:34" ht="12.75">
      <c r="A12" s="112">
        <v>41098</v>
      </c>
      <c r="B12" s="119">
        <v>5</v>
      </c>
      <c r="C12" s="114">
        <f t="shared" si="2"/>
        <v>0.8400000000000001</v>
      </c>
      <c r="D12" s="114">
        <f t="shared" si="2"/>
        <v>0.9556666666666668</v>
      </c>
      <c r="E12" s="114">
        <f t="shared" si="2"/>
        <v>0.2843333333333333</v>
      </c>
      <c r="F12" s="114">
        <f t="shared" si="2"/>
        <v>0.5126666666666667</v>
      </c>
      <c r="G12" s="114">
        <f t="shared" si="2"/>
        <v>0.9333333333333335</v>
      </c>
      <c r="H12" s="114">
        <f t="shared" si="2"/>
        <v>0.6576666666666667</v>
      </c>
      <c r="I12" s="114"/>
      <c r="J12" s="114">
        <f t="shared" si="1"/>
        <v>0</v>
      </c>
      <c r="K12" s="114">
        <f t="shared" si="1"/>
        <v>0.0016666666666666668</v>
      </c>
      <c r="L12" s="50"/>
      <c r="M12" s="84"/>
      <c r="N12" s="140"/>
      <c r="O12" s="86" t="s">
        <v>28</v>
      </c>
      <c r="P12" s="86">
        <v>1</v>
      </c>
      <c r="Q12" s="86">
        <v>0.016345849</v>
      </c>
      <c r="R12" s="86">
        <v>0.016345849</v>
      </c>
      <c r="S12" s="86">
        <v>503.4500682730511</v>
      </c>
      <c r="T12" s="86">
        <v>0.00019383818661284</v>
      </c>
      <c r="U12"/>
      <c r="V12"/>
      <c r="W12"/>
      <c r="X12" s="60"/>
      <c r="Y12" s="140"/>
      <c r="Z12" s="86" t="s">
        <v>28</v>
      </c>
      <c r="AA12" s="86">
        <v>1</v>
      </c>
      <c r="AB12" s="86">
        <v>0.021316689</v>
      </c>
      <c r="AC12" s="86">
        <v>0.021316689</v>
      </c>
      <c r="AD12" s="86">
        <v>547.3724182793973</v>
      </c>
      <c r="AE12" s="86">
        <v>0.00017107928818709765</v>
      </c>
      <c r="AF12"/>
      <c r="AG12"/>
      <c r="AH12"/>
    </row>
    <row r="13" spans="1:34" ht="12.75">
      <c r="A13" s="115">
        <v>41100</v>
      </c>
      <c r="B13" s="147">
        <v>7</v>
      </c>
      <c r="C13" s="114">
        <f t="shared" si="2"/>
        <v>1.0086666666666666</v>
      </c>
      <c r="D13" s="114">
        <f t="shared" si="2"/>
        <v>1.0873333333333333</v>
      </c>
      <c r="E13" s="114">
        <f t="shared" si="2"/>
        <v>0.315</v>
      </c>
      <c r="F13" s="114">
        <f t="shared" si="2"/>
        <v>0.533</v>
      </c>
      <c r="G13" s="114">
        <f t="shared" si="2"/>
        <v>1.116</v>
      </c>
      <c r="H13" s="114">
        <f t="shared" si="2"/>
        <v>0.7593333333333334</v>
      </c>
      <c r="I13" s="114"/>
      <c r="J13" s="114">
        <f t="shared" si="1"/>
        <v>0</v>
      </c>
      <c r="K13" s="114">
        <f t="shared" si="1"/>
        <v>0</v>
      </c>
      <c r="L13" s="50"/>
      <c r="M13" s="84"/>
      <c r="N13" s="140"/>
      <c r="O13" s="86" t="s">
        <v>29</v>
      </c>
      <c r="P13" s="86">
        <v>3</v>
      </c>
      <c r="Q13" s="86">
        <v>9.7403E-05</v>
      </c>
      <c r="R13" s="86">
        <v>3.246766666666667E-05</v>
      </c>
      <c r="S13" s="86"/>
      <c r="T13" s="86"/>
      <c r="U13"/>
      <c r="V13"/>
      <c r="W13"/>
      <c r="X13" s="60"/>
      <c r="Y13" s="140"/>
      <c r="Z13" s="86" t="s">
        <v>29</v>
      </c>
      <c r="AA13" s="86">
        <v>3</v>
      </c>
      <c r="AB13" s="86">
        <v>0.00011683099999999953</v>
      </c>
      <c r="AC13" s="86">
        <v>3.894366666666651E-05</v>
      </c>
      <c r="AD13" s="86"/>
      <c r="AE13" s="86"/>
      <c r="AF13"/>
      <c r="AG13"/>
      <c r="AH13"/>
    </row>
    <row r="14" spans="1:34" ht="13.5" thickBot="1">
      <c r="A14" s="115">
        <v>41102</v>
      </c>
      <c r="B14" s="147">
        <v>9</v>
      </c>
      <c r="C14" s="114">
        <f t="shared" si="2"/>
        <v>1.175</v>
      </c>
      <c r="D14" s="114">
        <f t="shared" si="2"/>
        <v>1.3906666666666667</v>
      </c>
      <c r="E14" s="114">
        <f t="shared" si="2"/>
        <v>0.4466666666666667</v>
      </c>
      <c r="F14" s="114">
        <f t="shared" si="2"/>
        <v>0.5816666666666667</v>
      </c>
      <c r="G14" s="114">
        <f t="shared" si="2"/>
        <v>1.3176666666666668</v>
      </c>
      <c r="H14" s="114">
        <f t="shared" si="2"/>
        <v>0.9403333333333335</v>
      </c>
      <c r="I14" s="114"/>
      <c r="J14" s="114">
        <f t="shared" si="1"/>
        <v>0</v>
      </c>
      <c r="K14" s="114">
        <f t="shared" si="1"/>
        <v>0</v>
      </c>
      <c r="L14" s="50"/>
      <c r="M14" s="84"/>
      <c r="N14" s="140"/>
      <c r="O14" s="87" t="s">
        <v>30</v>
      </c>
      <c r="P14" s="87">
        <v>4</v>
      </c>
      <c r="Q14" s="87">
        <v>0.016443252</v>
      </c>
      <c r="R14" s="87"/>
      <c r="S14" s="87"/>
      <c r="T14" s="87"/>
      <c r="U14"/>
      <c r="V14"/>
      <c r="W14"/>
      <c r="X14" s="60"/>
      <c r="Y14" s="140"/>
      <c r="Z14" s="87" t="s">
        <v>30</v>
      </c>
      <c r="AA14" s="87">
        <v>4</v>
      </c>
      <c r="AB14" s="87">
        <v>0.021433519999999998</v>
      </c>
      <c r="AC14" s="87"/>
      <c r="AD14" s="87"/>
      <c r="AE14" s="87"/>
      <c r="AF14"/>
      <c r="AG14"/>
      <c r="AH14"/>
    </row>
    <row r="15" spans="1:34" ht="13.5" thickBot="1">
      <c r="A15" s="115">
        <v>41106</v>
      </c>
      <c r="B15" s="147">
        <v>13</v>
      </c>
      <c r="C15" s="114">
        <f t="shared" si="2"/>
        <v>1.4673333333333334</v>
      </c>
      <c r="D15" s="114">
        <f t="shared" si="2"/>
        <v>1.7190000000000003</v>
      </c>
      <c r="E15" s="114">
        <f t="shared" si="2"/>
        <v>0.4713333333333333</v>
      </c>
      <c r="F15" s="114">
        <f t="shared" si="2"/>
        <v>0.7136666666666668</v>
      </c>
      <c r="G15" s="114">
        <f t="shared" si="2"/>
        <v>1.725666666666667</v>
      </c>
      <c r="H15" s="114">
        <f t="shared" si="2"/>
        <v>1.2553333333333334</v>
      </c>
      <c r="I15" s="114"/>
      <c r="J15" s="114">
        <f t="shared" si="1"/>
        <v>0.004666666666666667</v>
      </c>
      <c r="K15" s="114">
        <f t="shared" si="1"/>
        <v>0.004666666666666667</v>
      </c>
      <c r="L15" s="50"/>
      <c r="M15" s="84"/>
      <c r="N15" s="141"/>
      <c r="O15"/>
      <c r="P15"/>
      <c r="Q15"/>
      <c r="R15"/>
      <c r="S15"/>
      <c r="T15"/>
      <c r="U15"/>
      <c r="V15"/>
      <c r="W15"/>
      <c r="X15" s="62"/>
      <c r="Y15" s="141"/>
      <c r="Z15"/>
      <c r="AA15"/>
      <c r="AB15"/>
      <c r="AC15"/>
      <c r="AD15"/>
      <c r="AE15"/>
      <c r="AF15"/>
      <c r="AG15"/>
      <c r="AH15"/>
    </row>
    <row r="16" spans="1:34" ht="12.75">
      <c r="A16" s="115">
        <v>41108</v>
      </c>
      <c r="B16" s="147">
        <v>15</v>
      </c>
      <c r="C16" s="114">
        <f t="shared" si="2"/>
        <v>1.592</v>
      </c>
      <c r="D16" s="114">
        <f t="shared" si="2"/>
        <v>1.9003333333333337</v>
      </c>
      <c r="E16" s="114">
        <f t="shared" si="2"/>
        <v>0.6076666666666667</v>
      </c>
      <c r="F16" s="114">
        <f t="shared" si="2"/>
        <v>0.7876666666666667</v>
      </c>
      <c r="G16" s="114">
        <f t="shared" si="2"/>
        <v>2.0363333333333333</v>
      </c>
      <c r="H16" s="114">
        <f t="shared" si="2"/>
        <v>1.4286666666666668</v>
      </c>
      <c r="I16" s="114"/>
      <c r="J16" s="114">
        <f t="shared" si="1"/>
        <v>0</v>
      </c>
      <c r="K16" s="114">
        <f t="shared" si="1"/>
        <v>0</v>
      </c>
      <c r="L16" s="50"/>
      <c r="M16" s="84"/>
      <c r="N16" s="64"/>
      <c r="O16" s="88"/>
      <c r="P16" s="88" t="s">
        <v>31</v>
      </c>
      <c r="Q16" s="88" t="s">
        <v>20</v>
      </c>
      <c r="R16" s="88" t="s">
        <v>32</v>
      </c>
      <c r="S16" s="88" t="s">
        <v>33</v>
      </c>
      <c r="T16" s="88" t="s">
        <v>34</v>
      </c>
      <c r="U16" s="88" t="s">
        <v>35</v>
      </c>
      <c r="V16" s="88" t="s">
        <v>36</v>
      </c>
      <c r="W16" s="88" t="s">
        <v>37</v>
      </c>
      <c r="X16" s="64"/>
      <c r="Y16" s="64"/>
      <c r="Z16" s="88"/>
      <c r="AA16" s="88" t="s">
        <v>31</v>
      </c>
      <c r="AB16" s="88" t="s">
        <v>20</v>
      </c>
      <c r="AC16" s="88" t="s">
        <v>32</v>
      </c>
      <c r="AD16" s="88" t="s">
        <v>33</v>
      </c>
      <c r="AE16" s="88" t="s">
        <v>34</v>
      </c>
      <c r="AF16" s="88" t="s">
        <v>35</v>
      </c>
      <c r="AG16" s="88" t="s">
        <v>36</v>
      </c>
      <c r="AH16" s="88" t="s">
        <v>37</v>
      </c>
    </row>
    <row r="17" spans="1:34" ht="12.75">
      <c r="A17" s="118"/>
      <c r="B17" s="119"/>
      <c r="C17" s="114"/>
      <c r="D17" s="114"/>
      <c r="E17" s="114"/>
      <c r="F17" s="114"/>
      <c r="G17" s="120"/>
      <c r="H17" s="121"/>
      <c r="I17" s="121"/>
      <c r="J17" s="121"/>
      <c r="K17" s="121"/>
      <c r="L17" s="84"/>
      <c r="M17" s="84"/>
      <c r="N17" s="140"/>
      <c r="O17" s="86" t="s">
        <v>38</v>
      </c>
      <c r="P17" s="86">
        <v>0.05315000000000003</v>
      </c>
      <c r="Q17" s="86">
        <v>0.005976155397354836</v>
      </c>
      <c r="R17" s="86">
        <v>8.89367770180897</v>
      </c>
      <c r="S17" s="86">
        <v>0.0029978184222655482</v>
      </c>
      <c r="T17" s="86">
        <v>0.03413120633825835</v>
      </c>
      <c r="U17" s="86">
        <v>0.07216879366174171</v>
      </c>
      <c r="V17" s="86">
        <v>0.03413120633825835</v>
      </c>
      <c r="W17" s="86">
        <v>0.07216879366174171</v>
      </c>
      <c r="X17" s="60"/>
      <c r="Y17" s="140"/>
      <c r="Z17" s="86" t="s">
        <v>38</v>
      </c>
      <c r="AA17" s="86">
        <v>0.06248999999999999</v>
      </c>
      <c r="AB17" s="86">
        <v>0.006545077030359014</v>
      </c>
      <c r="AC17" s="86">
        <v>9.54763400188313</v>
      </c>
      <c r="AD17" s="86">
        <v>0.0024372090751709763</v>
      </c>
      <c r="AE17" s="86">
        <v>0.04166064378953395</v>
      </c>
      <c r="AF17" s="86">
        <v>0.08331935621046603</v>
      </c>
      <c r="AG17" s="86">
        <v>0.04166064378953395</v>
      </c>
      <c r="AH17" s="86">
        <v>0.08331935621046603</v>
      </c>
    </row>
    <row r="18" spans="1:34" ht="13.5" thickBot="1">
      <c r="A18" s="102"/>
      <c r="B18" s="102"/>
      <c r="C18" s="114"/>
      <c r="D18" s="114"/>
      <c r="E18" s="114"/>
      <c r="F18" s="114"/>
      <c r="G18" s="120"/>
      <c r="H18" s="121"/>
      <c r="I18" s="121"/>
      <c r="J18" s="121"/>
      <c r="K18" s="121"/>
      <c r="L18" s="84"/>
      <c r="M18" s="84"/>
      <c r="N18" s="140"/>
      <c r="O18" s="87" t="s">
        <v>39</v>
      </c>
      <c r="P18" s="87">
        <v>0.04042999999999999</v>
      </c>
      <c r="Q18" s="87">
        <v>0.0018018786492621159</v>
      </c>
      <c r="R18" s="87">
        <v>22.437693024753028</v>
      </c>
      <c r="S18" s="87">
        <v>0.0001938381866128404</v>
      </c>
      <c r="T18" s="87">
        <v>0.0346956179508012</v>
      </c>
      <c r="U18" s="87">
        <v>0.046164382049198774</v>
      </c>
      <c r="V18" s="87">
        <v>0.0346956179508012</v>
      </c>
      <c r="W18" s="87">
        <v>0.046164382049198774</v>
      </c>
      <c r="X18" s="60"/>
      <c r="Y18" s="140"/>
      <c r="Z18" s="87" t="s">
        <v>39</v>
      </c>
      <c r="AA18" s="87">
        <v>0.04617</v>
      </c>
      <c r="AB18" s="87">
        <v>0.0019734149757885825</v>
      </c>
      <c r="AC18" s="87">
        <v>23.39599150024203</v>
      </c>
      <c r="AD18" s="87">
        <v>0.00017107928818709762</v>
      </c>
      <c r="AE18" s="87">
        <v>0.0398897128022932</v>
      </c>
      <c r="AF18" s="87">
        <v>0.05245028719770681</v>
      </c>
      <c r="AG18" s="87">
        <v>0.0398897128022932</v>
      </c>
      <c r="AH18" s="87">
        <v>0.05245028719770681</v>
      </c>
    </row>
    <row r="19" spans="1:34" ht="12.75">
      <c r="A19" s="102"/>
      <c r="B19" s="102"/>
      <c r="C19" s="114"/>
      <c r="D19" s="114"/>
      <c r="E19" s="114"/>
      <c r="F19" s="114"/>
      <c r="G19" s="120"/>
      <c r="H19" s="121"/>
      <c r="I19" s="121"/>
      <c r="J19" s="121"/>
      <c r="K19" s="121"/>
      <c r="L19" s="84"/>
      <c r="M19" s="84"/>
      <c r="N19" s="141"/>
      <c r="O19"/>
      <c r="P19"/>
      <c r="Q19"/>
      <c r="R19"/>
      <c r="S19"/>
      <c r="T19"/>
      <c r="U19"/>
      <c r="V19"/>
      <c r="W19"/>
      <c r="X19" s="62"/>
      <c r="Y19" s="141"/>
      <c r="Z19"/>
      <c r="AA19"/>
      <c r="AB19"/>
      <c r="AC19"/>
      <c r="AD19"/>
      <c r="AE19"/>
      <c r="AF19"/>
      <c r="AG19"/>
      <c r="AH19"/>
    </row>
    <row r="20" spans="1:34" ht="12.75">
      <c r="A20" s="122"/>
      <c r="B20" s="102"/>
      <c r="C20" s="114"/>
      <c r="D20" s="114"/>
      <c r="E20" s="114"/>
      <c r="F20" s="114"/>
      <c r="G20" s="120"/>
      <c r="H20" s="121"/>
      <c r="I20" s="121"/>
      <c r="J20" s="121"/>
      <c r="K20" s="121"/>
      <c r="L20" s="84"/>
      <c r="M20" s="84"/>
      <c r="N20" s="141"/>
      <c r="O20"/>
      <c r="P20"/>
      <c r="Q20"/>
      <c r="R20"/>
      <c r="S20"/>
      <c r="T20"/>
      <c r="U20"/>
      <c r="V20"/>
      <c r="W20"/>
      <c r="X20" s="62"/>
      <c r="Y20" s="141"/>
      <c r="Z20"/>
      <c r="AA20"/>
      <c r="AB20"/>
      <c r="AC20"/>
      <c r="AD20"/>
      <c r="AE20"/>
      <c r="AF20"/>
      <c r="AG20"/>
      <c r="AH20"/>
    </row>
    <row r="21" spans="1:34" ht="12.75">
      <c r="A21" s="123"/>
      <c r="B21" s="124"/>
      <c r="C21" s="125"/>
      <c r="D21" s="125"/>
      <c r="E21" s="125"/>
      <c r="F21" s="126"/>
      <c r="G21" s="126"/>
      <c r="H21" s="126"/>
      <c r="I21" s="126"/>
      <c r="J21" s="126"/>
      <c r="K21" s="126"/>
      <c r="L21" s="48"/>
      <c r="M21" s="48"/>
      <c r="N21" s="141"/>
      <c r="O21"/>
      <c r="P21"/>
      <c r="Q21"/>
      <c r="R21"/>
      <c r="S21"/>
      <c r="T21"/>
      <c r="U21"/>
      <c r="V21"/>
      <c r="W21"/>
      <c r="X21" s="62"/>
      <c r="Y21" s="141"/>
      <c r="Z21"/>
      <c r="AA21"/>
      <c r="AB21"/>
      <c r="AC21"/>
      <c r="AD21"/>
      <c r="AE21"/>
      <c r="AF21"/>
      <c r="AG21"/>
      <c r="AH21"/>
    </row>
    <row r="22" spans="1:34" ht="12.75">
      <c r="A22" s="143" t="s">
        <v>40</v>
      </c>
      <c r="B22" s="102"/>
      <c r="C22" s="193" t="s">
        <v>70</v>
      </c>
      <c r="D22" s="193"/>
      <c r="E22" s="193"/>
      <c r="F22" s="193"/>
      <c r="G22" s="193"/>
      <c r="H22" s="193"/>
      <c r="I22" s="193"/>
      <c r="J22" s="193"/>
      <c r="K22" s="193"/>
      <c r="L22" s="69"/>
      <c r="M22" s="40"/>
      <c r="N22" s="141" t="s">
        <v>65</v>
      </c>
      <c r="O22" t="s">
        <v>45</v>
      </c>
      <c r="P22"/>
      <c r="Q22"/>
      <c r="R22"/>
      <c r="S22"/>
      <c r="T22"/>
      <c r="U22"/>
      <c r="V22"/>
      <c r="W22"/>
      <c r="X22" s="62"/>
      <c r="Y22" s="141" t="s">
        <v>68</v>
      </c>
      <c r="Z22" t="s">
        <v>45</v>
      </c>
      <c r="AA22"/>
      <c r="AB22"/>
      <c r="AC22"/>
      <c r="AD22"/>
      <c r="AE22"/>
      <c r="AF22"/>
      <c r="AG22"/>
      <c r="AH22"/>
    </row>
    <row r="23" spans="1:34" ht="13.5" thickBot="1">
      <c r="A23" s="102"/>
      <c r="B23" s="102"/>
      <c r="C23" s="193" t="s">
        <v>60</v>
      </c>
      <c r="D23" s="193"/>
      <c r="E23" s="193"/>
      <c r="F23" s="193"/>
      <c r="G23" s="193"/>
      <c r="H23" s="193"/>
      <c r="I23" s="102"/>
      <c r="J23" s="193" t="s">
        <v>61</v>
      </c>
      <c r="K23" s="193"/>
      <c r="L23" s="69"/>
      <c r="M23" s="40"/>
      <c r="N23" s="64"/>
      <c r="O23"/>
      <c r="P23"/>
      <c r="Q23"/>
      <c r="R23"/>
      <c r="S23"/>
      <c r="T23"/>
      <c r="U23"/>
      <c r="V23"/>
      <c r="W23"/>
      <c r="X23" s="63"/>
      <c r="Y23" s="64"/>
      <c r="Z23"/>
      <c r="AA23"/>
      <c r="AB23"/>
      <c r="AC23"/>
      <c r="AD23"/>
      <c r="AE23"/>
      <c r="AF23"/>
      <c r="AG23"/>
      <c r="AH23"/>
    </row>
    <row r="24" spans="1:34" ht="12.75">
      <c r="A24" s="102" t="s">
        <v>18</v>
      </c>
      <c r="B24" s="102" t="s">
        <v>74</v>
      </c>
      <c r="C24" s="194" t="s">
        <v>47</v>
      </c>
      <c r="D24" s="194"/>
      <c r="E24" s="194" t="s">
        <v>48</v>
      </c>
      <c r="F24" s="194"/>
      <c r="G24" s="194" t="s">
        <v>49</v>
      </c>
      <c r="H24" s="194"/>
      <c r="I24" s="103"/>
      <c r="J24" s="194" t="s">
        <v>48</v>
      </c>
      <c r="K24" s="194"/>
      <c r="L24" s="70"/>
      <c r="M24" s="41"/>
      <c r="N24" s="140"/>
      <c r="O24" s="89" t="s">
        <v>15</v>
      </c>
      <c r="P24" s="89"/>
      <c r="Q24"/>
      <c r="R24"/>
      <c r="S24"/>
      <c r="T24"/>
      <c r="U24"/>
      <c r="V24"/>
      <c r="W24"/>
      <c r="X24" s="60"/>
      <c r="Y24" s="140"/>
      <c r="Z24" s="89" t="s">
        <v>15</v>
      </c>
      <c r="AA24" s="89"/>
      <c r="AB24"/>
      <c r="AC24"/>
      <c r="AD24"/>
      <c r="AE24"/>
      <c r="AF24"/>
      <c r="AG24"/>
      <c r="AH24"/>
    </row>
    <row r="25" spans="1:34" ht="12.75">
      <c r="A25" s="102"/>
      <c r="B25" s="102"/>
      <c r="C25" s="105" t="s">
        <v>13</v>
      </c>
      <c r="D25" s="106" t="s">
        <v>14</v>
      </c>
      <c r="E25" s="105" t="s">
        <v>13</v>
      </c>
      <c r="F25" s="106" t="s">
        <v>14</v>
      </c>
      <c r="G25" s="105" t="s">
        <v>13</v>
      </c>
      <c r="H25" s="106" t="s">
        <v>14</v>
      </c>
      <c r="I25" s="106"/>
      <c r="J25" s="105" t="s">
        <v>13</v>
      </c>
      <c r="K25" s="106" t="s">
        <v>14</v>
      </c>
      <c r="L25" s="45"/>
      <c r="M25" s="70"/>
      <c r="N25" s="140"/>
      <c r="O25" s="86" t="s">
        <v>16</v>
      </c>
      <c r="P25" s="86">
        <v>0.9959286103290661</v>
      </c>
      <c r="Q25"/>
      <c r="R25"/>
      <c r="S25"/>
      <c r="T25"/>
      <c r="U25"/>
      <c r="V25"/>
      <c r="W25"/>
      <c r="X25" s="60"/>
      <c r="Y25" s="140"/>
      <c r="Z25" s="86" t="s">
        <v>16</v>
      </c>
      <c r="AA25" s="86">
        <v>0.9970885952944158</v>
      </c>
      <c r="AB25"/>
      <c r="AC25"/>
      <c r="AD25"/>
      <c r="AE25"/>
      <c r="AF25"/>
      <c r="AG25"/>
      <c r="AH25"/>
    </row>
    <row r="26" spans="1:34" ht="12.75">
      <c r="A26" s="102"/>
      <c r="B26" s="102"/>
      <c r="C26" s="107"/>
      <c r="D26" s="107"/>
      <c r="E26" s="107"/>
      <c r="F26" s="108"/>
      <c r="G26" s="111"/>
      <c r="H26" s="111"/>
      <c r="I26" s="111"/>
      <c r="J26" s="111"/>
      <c r="K26" s="111"/>
      <c r="L26" s="46"/>
      <c r="M26" s="46"/>
      <c r="N26" s="140"/>
      <c r="O26" s="86" t="s">
        <v>17</v>
      </c>
      <c r="P26" s="86">
        <v>0.9918737968719848</v>
      </c>
      <c r="Q26"/>
      <c r="R26"/>
      <c r="S26"/>
      <c r="T26"/>
      <c r="U26"/>
      <c r="V26"/>
      <c r="W26"/>
      <c r="X26" s="60"/>
      <c r="Y26" s="140"/>
      <c r="Z26" s="86" t="s">
        <v>17</v>
      </c>
      <c r="AA26" s="86">
        <v>0.9941856668661915</v>
      </c>
      <c r="AB26"/>
      <c r="AC26"/>
      <c r="AD26"/>
      <c r="AE26"/>
      <c r="AF26"/>
      <c r="AG26"/>
      <c r="AH26"/>
    </row>
    <row r="27" spans="1:34" ht="12.75">
      <c r="A27" s="102"/>
      <c r="B27" s="102"/>
      <c r="C27" s="107"/>
      <c r="D27" s="107"/>
      <c r="E27" s="107"/>
      <c r="F27" s="108"/>
      <c r="G27" s="111"/>
      <c r="H27" s="111"/>
      <c r="I27" s="111"/>
      <c r="J27" s="111"/>
      <c r="K27" s="111"/>
      <c r="L27" s="46"/>
      <c r="M27" s="46"/>
      <c r="N27" s="140"/>
      <c r="O27" s="86" t="s">
        <v>19</v>
      </c>
      <c r="P27" s="86">
        <v>0.9891650624959798</v>
      </c>
      <c r="Q27"/>
      <c r="R27"/>
      <c r="S27"/>
      <c r="T27"/>
      <c r="U27"/>
      <c r="V27"/>
      <c r="W27"/>
      <c r="X27" s="60"/>
      <c r="Y27" s="140"/>
      <c r="Z27" s="86" t="s">
        <v>19</v>
      </c>
      <c r="AA27" s="86">
        <v>0.9922475558215886</v>
      </c>
      <c r="AB27"/>
      <c r="AC27"/>
      <c r="AD27"/>
      <c r="AE27"/>
      <c r="AF27"/>
      <c r="AG27"/>
      <c r="AH27"/>
    </row>
    <row r="28" spans="1:34" ht="12.75">
      <c r="A28" s="112">
        <v>41093</v>
      </c>
      <c r="B28" s="119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/>
      <c r="J28" s="127">
        <v>0</v>
      </c>
      <c r="K28" s="127">
        <v>0</v>
      </c>
      <c r="L28" s="85"/>
      <c r="M28" s="53"/>
      <c r="N28" s="140"/>
      <c r="O28" s="86" t="s">
        <v>20</v>
      </c>
      <c r="P28" s="86">
        <v>0.003392688216346048</v>
      </c>
      <c r="Q28"/>
      <c r="R28"/>
      <c r="S28"/>
      <c r="T28"/>
      <c r="U28"/>
      <c r="V28"/>
      <c r="W28"/>
      <c r="X28" s="60"/>
      <c r="Y28" s="140"/>
      <c r="Z28" s="86" t="s">
        <v>20</v>
      </c>
      <c r="AA28" s="86">
        <v>0.0029236962906567508</v>
      </c>
      <c r="AB28"/>
      <c r="AC28"/>
      <c r="AD28"/>
      <c r="AE28"/>
      <c r="AF28"/>
      <c r="AG28"/>
      <c r="AH28"/>
    </row>
    <row r="29" spans="1:34" ht="13.5" thickBot="1">
      <c r="A29" s="112">
        <v>41094</v>
      </c>
      <c r="B29" s="119">
        <v>1</v>
      </c>
      <c r="C29" s="127">
        <v>0.0926</v>
      </c>
      <c r="D29" s="127">
        <v>0.1061</v>
      </c>
      <c r="E29" s="127">
        <v>0.0029</v>
      </c>
      <c r="F29" s="127">
        <v>0.0725</v>
      </c>
      <c r="G29" s="127">
        <v>0.0163</v>
      </c>
      <c r="H29" s="127">
        <v>0.0427</v>
      </c>
      <c r="I29" s="127"/>
      <c r="J29" s="127">
        <v>0.0053</v>
      </c>
      <c r="K29" s="127">
        <v>0.0048</v>
      </c>
      <c r="L29" s="85"/>
      <c r="M29" s="53"/>
      <c r="N29" s="141"/>
      <c r="O29" s="87" t="s">
        <v>21</v>
      </c>
      <c r="P29" s="87">
        <v>5</v>
      </c>
      <c r="Q29"/>
      <c r="R29"/>
      <c r="S29"/>
      <c r="T29"/>
      <c r="U29"/>
      <c r="V29"/>
      <c r="W29"/>
      <c r="X29" s="62"/>
      <c r="Y29" s="141"/>
      <c r="Z29" s="87" t="s">
        <v>21</v>
      </c>
      <c r="AA29" s="87">
        <v>5</v>
      </c>
      <c r="AB29"/>
      <c r="AC29"/>
      <c r="AD29"/>
      <c r="AE29"/>
      <c r="AF29"/>
      <c r="AG29"/>
      <c r="AH29"/>
    </row>
    <row r="30" spans="1:34" ht="12.75">
      <c r="A30" s="112">
        <v>41095</v>
      </c>
      <c r="B30" s="119">
        <v>2</v>
      </c>
      <c r="C30" s="127">
        <v>0.1365</v>
      </c>
      <c r="D30" s="127">
        <v>0.1547</v>
      </c>
      <c r="E30" s="127">
        <v>0.0275</v>
      </c>
      <c r="F30" s="127">
        <v>0.0922</v>
      </c>
      <c r="G30" s="127">
        <v>0.0889</v>
      </c>
      <c r="H30" s="127">
        <v>0.0705</v>
      </c>
      <c r="I30" s="127"/>
      <c r="J30" s="127">
        <v>0.0031</v>
      </c>
      <c r="K30" s="127">
        <v>0.0011</v>
      </c>
      <c r="L30" s="85"/>
      <c r="M30" s="53"/>
      <c r="N30" s="141"/>
      <c r="O30"/>
      <c r="P30"/>
      <c r="Q30"/>
      <c r="R30"/>
      <c r="S30"/>
      <c r="T30"/>
      <c r="U30"/>
      <c r="V30"/>
      <c r="W30"/>
      <c r="X30" s="62"/>
      <c r="Y30" s="141"/>
      <c r="Z30"/>
      <c r="AA30"/>
      <c r="AB30"/>
      <c r="AC30"/>
      <c r="AD30"/>
      <c r="AE30"/>
      <c r="AF30"/>
      <c r="AG30"/>
      <c r="AH30"/>
    </row>
    <row r="31" spans="1:34" ht="13.5" thickBot="1">
      <c r="A31" s="112">
        <v>41096</v>
      </c>
      <c r="B31" s="119">
        <v>3</v>
      </c>
      <c r="C31" s="127">
        <v>0.1691</v>
      </c>
      <c r="D31" s="127">
        <v>0.2023</v>
      </c>
      <c r="E31" s="127">
        <v>0.0408</v>
      </c>
      <c r="F31" s="127">
        <v>0.112</v>
      </c>
      <c r="G31" s="127">
        <v>0.1426</v>
      </c>
      <c r="H31" s="127">
        <v>0.105</v>
      </c>
      <c r="I31" s="127"/>
      <c r="J31" s="127">
        <v>0.0001</v>
      </c>
      <c r="K31" s="127">
        <v>0</v>
      </c>
      <c r="L31" s="85"/>
      <c r="M31" s="53"/>
      <c r="N31" s="64"/>
      <c r="O31" t="s">
        <v>22</v>
      </c>
      <c r="P31"/>
      <c r="Q31"/>
      <c r="R31"/>
      <c r="S31"/>
      <c r="T31"/>
      <c r="U31"/>
      <c r="V31"/>
      <c r="W31"/>
      <c r="X31" s="64"/>
      <c r="Y31" s="64"/>
      <c r="Z31" t="s">
        <v>22</v>
      </c>
      <c r="AA31"/>
      <c r="AB31"/>
      <c r="AC31"/>
      <c r="AD31"/>
      <c r="AE31"/>
      <c r="AF31"/>
      <c r="AG31"/>
      <c r="AH31"/>
    </row>
    <row r="32" spans="1:34" ht="12.75">
      <c r="A32" s="115">
        <v>41097</v>
      </c>
      <c r="B32" s="119">
        <v>4</v>
      </c>
      <c r="C32" s="127">
        <v>0.222</v>
      </c>
      <c r="D32" s="127">
        <v>0.2552</v>
      </c>
      <c r="E32" s="127">
        <v>0.068</v>
      </c>
      <c r="F32" s="127">
        <v>0.139</v>
      </c>
      <c r="G32" s="127">
        <v>0.2255</v>
      </c>
      <c r="H32" s="127">
        <v>0.1628</v>
      </c>
      <c r="I32" s="127"/>
      <c r="J32" s="127">
        <v>0</v>
      </c>
      <c r="K32" s="127">
        <v>0</v>
      </c>
      <c r="L32" s="85"/>
      <c r="M32" s="53"/>
      <c r="N32" s="140"/>
      <c r="O32" s="88"/>
      <c r="P32" s="88" t="s">
        <v>23</v>
      </c>
      <c r="Q32" s="88" t="s">
        <v>24</v>
      </c>
      <c r="R32" s="88" t="s">
        <v>25</v>
      </c>
      <c r="S32" s="88" t="s">
        <v>26</v>
      </c>
      <c r="T32" s="88" t="s">
        <v>27</v>
      </c>
      <c r="U32"/>
      <c r="V32"/>
      <c r="W32"/>
      <c r="X32" s="60"/>
      <c r="Y32" s="140"/>
      <c r="Z32" s="88"/>
      <c r="AA32" s="88" t="s">
        <v>23</v>
      </c>
      <c r="AB32" s="88" t="s">
        <v>24</v>
      </c>
      <c r="AC32" s="88" t="s">
        <v>25</v>
      </c>
      <c r="AD32" s="88" t="s">
        <v>26</v>
      </c>
      <c r="AE32" s="88" t="s">
        <v>27</v>
      </c>
      <c r="AF32"/>
      <c r="AG32"/>
      <c r="AH32"/>
    </row>
    <row r="33" spans="1:34" ht="12.75">
      <c r="A33" s="112">
        <v>41098</v>
      </c>
      <c r="B33" s="119">
        <v>5</v>
      </c>
      <c r="C33" s="127">
        <v>0.252</v>
      </c>
      <c r="D33" s="127">
        <v>0.2867</v>
      </c>
      <c r="E33" s="127">
        <v>0.0853</v>
      </c>
      <c r="F33" s="127">
        <v>0.1538</v>
      </c>
      <c r="G33" s="127">
        <v>0.28</v>
      </c>
      <c r="H33" s="127">
        <v>0.1973</v>
      </c>
      <c r="I33" s="127"/>
      <c r="J33" s="127">
        <v>0</v>
      </c>
      <c r="K33" s="127">
        <v>0.0005</v>
      </c>
      <c r="L33" s="85"/>
      <c r="M33" s="53"/>
      <c r="N33" s="140"/>
      <c r="O33" s="86" t="s">
        <v>28</v>
      </c>
      <c r="P33" s="86">
        <v>1</v>
      </c>
      <c r="Q33" s="86">
        <v>0.004214809</v>
      </c>
      <c r="R33" s="86">
        <v>0.004214809</v>
      </c>
      <c r="S33" s="86">
        <v>366.1761026324174</v>
      </c>
      <c r="T33" s="86">
        <v>0.0003116609988737087</v>
      </c>
      <c r="U33"/>
      <c r="V33"/>
      <c r="W33"/>
      <c r="X33" s="60"/>
      <c r="Y33" s="140"/>
      <c r="Z33" s="86" t="s">
        <v>28</v>
      </c>
      <c r="AA33" s="86">
        <v>1</v>
      </c>
      <c r="AB33" s="86">
        <v>0.0043848360000000005</v>
      </c>
      <c r="AC33" s="86">
        <v>0.0043848360000000005</v>
      </c>
      <c r="AD33" s="86">
        <v>512.9663079082801</v>
      </c>
      <c r="AE33" s="86">
        <v>0.00018849419284656585</v>
      </c>
      <c r="AF33"/>
      <c r="AG33"/>
      <c r="AH33"/>
    </row>
    <row r="34" spans="1:34" ht="12.75">
      <c r="A34" s="115">
        <v>41100</v>
      </c>
      <c r="B34" s="147">
        <v>7</v>
      </c>
      <c r="C34" s="127">
        <v>0.3026</v>
      </c>
      <c r="D34" s="127">
        <v>0.3262</v>
      </c>
      <c r="E34" s="127">
        <v>0.0945</v>
      </c>
      <c r="F34" s="127">
        <v>0.1599</v>
      </c>
      <c r="G34" s="127">
        <v>0.3348</v>
      </c>
      <c r="H34" s="127">
        <v>0.2278</v>
      </c>
      <c r="I34" s="127"/>
      <c r="J34" s="127">
        <v>0</v>
      </c>
      <c r="K34" s="127">
        <v>0</v>
      </c>
      <c r="L34" s="85"/>
      <c r="M34" s="53"/>
      <c r="N34" s="140"/>
      <c r="O34" s="86" t="s">
        <v>29</v>
      </c>
      <c r="P34" s="86">
        <v>3</v>
      </c>
      <c r="Q34" s="86">
        <v>3.4530999999999985E-05</v>
      </c>
      <c r="R34" s="86">
        <v>1.1510333333333329E-05</v>
      </c>
      <c r="S34" s="86"/>
      <c r="T34" s="86"/>
      <c r="U34"/>
      <c r="V34"/>
      <c r="W34"/>
      <c r="X34" s="60"/>
      <c r="Y34" s="140"/>
      <c r="Z34" s="86" t="s">
        <v>29</v>
      </c>
      <c r="AA34" s="86">
        <v>3</v>
      </c>
      <c r="AB34" s="86">
        <v>2.564400000000013E-05</v>
      </c>
      <c r="AC34" s="86">
        <v>8.548000000000043E-06</v>
      </c>
      <c r="AD34" s="86"/>
      <c r="AE34" s="86"/>
      <c r="AF34"/>
      <c r="AG34"/>
      <c r="AH34"/>
    </row>
    <row r="35" spans="1:34" ht="12.75" customHeight="1" thickBot="1">
      <c r="A35" s="115">
        <v>41102</v>
      </c>
      <c r="B35" s="147">
        <v>9</v>
      </c>
      <c r="C35" s="127">
        <v>0.3525</v>
      </c>
      <c r="D35" s="127">
        <v>0.4172</v>
      </c>
      <c r="E35" s="127">
        <v>0.134</v>
      </c>
      <c r="F35" s="127">
        <v>0.1745</v>
      </c>
      <c r="G35" s="127">
        <v>0.3953</v>
      </c>
      <c r="H35" s="127">
        <v>0.2821</v>
      </c>
      <c r="I35" s="127"/>
      <c r="J35" s="127">
        <v>0</v>
      </c>
      <c r="K35" s="127">
        <v>0</v>
      </c>
      <c r="L35" s="85"/>
      <c r="M35" s="53"/>
      <c r="N35" s="141"/>
      <c r="O35" s="87" t="s">
        <v>30</v>
      </c>
      <c r="P35" s="87">
        <v>4</v>
      </c>
      <c r="Q35" s="87">
        <v>0.00424934</v>
      </c>
      <c r="R35" s="87"/>
      <c r="S35" s="87"/>
      <c r="T35" s="87"/>
      <c r="U35"/>
      <c r="V35"/>
      <c r="W35"/>
      <c r="X35" s="62"/>
      <c r="Y35" s="141"/>
      <c r="Z35" s="87" t="s">
        <v>30</v>
      </c>
      <c r="AA35" s="87">
        <v>4</v>
      </c>
      <c r="AB35" s="87">
        <v>0.0044104800000000005</v>
      </c>
      <c r="AC35" s="87"/>
      <c r="AD35" s="87"/>
      <c r="AE35" s="87"/>
      <c r="AF35"/>
      <c r="AG35"/>
      <c r="AH35"/>
    </row>
    <row r="36" spans="1:34" ht="13.5" thickBot="1">
      <c r="A36" s="115">
        <v>41106</v>
      </c>
      <c r="B36" s="147">
        <v>13</v>
      </c>
      <c r="C36" s="127">
        <v>0.4402</v>
      </c>
      <c r="D36" s="127">
        <v>0.5157</v>
      </c>
      <c r="E36" s="127">
        <v>0.1414</v>
      </c>
      <c r="F36" s="127">
        <v>0.2141</v>
      </c>
      <c r="G36" s="127">
        <v>0.5177</v>
      </c>
      <c r="H36" s="127">
        <v>0.3766</v>
      </c>
      <c r="I36" s="127"/>
      <c r="J36" s="127">
        <v>0.0014</v>
      </c>
      <c r="K36" s="127">
        <v>0.0014</v>
      </c>
      <c r="L36" s="85"/>
      <c r="M36" s="53"/>
      <c r="N36" s="64"/>
      <c r="O36"/>
      <c r="P36"/>
      <c r="Q36"/>
      <c r="R36"/>
      <c r="S36"/>
      <c r="T36"/>
      <c r="U36"/>
      <c r="V36"/>
      <c r="W36"/>
      <c r="X36" s="64"/>
      <c r="Y36" s="64"/>
      <c r="Z36"/>
      <c r="AA36"/>
      <c r="AB36"/>
      <c r="AC36"/>
      <c r="AD36"/>
      <c r="AE36"/>
      <c r="AF36"/>
      <c r="AG36"/>
      <c r="AH36"/>
    </row>
    <row r="37" spans="1:34" ht="12.75">
      <c r="A37" s="115">
        <v>41108</v>
      </c>
      <c r="B37" s="147">
        <v>15</v>
      </c>
      <c r="C37" s="127">
        <v>0.4776</v>
      </c>
      <c r="D37" s="127">
        <v>0.5701</v>
      </c>
      <c r="E37" s="127">
        <v>0.1823</v>
      </c>
      <c r="F37" s="127">
        <v>0.2363</v>
      </c>
      <c r="G37" s="127">
        <v>0.6109</v>
      </c>
      <c r="H37" s="127">
        <v>0.4286</v>
      </c>
      <c r="I37" s="127"/>
      <c r="J37" s="127">
        <v>0</v>
      </c>
      <c r="K37" s="127">
        <v>0</v>
      </c>
      <c r="L37" s="85"/>
      <c r="M37" s="53"/>
      <c r="N37" s="140"/>
      <c r="O37" s="88"/>
      <c r="P37" s="88" t="s">
        <v>31</v>
      </c>
      <c r="Q37" s="88" t="s">
        <v>20</v>
      </c>
      <c r="R37" s="88" t="s">
        <v>32</v>
      </c>
      <c r="S37" s="88" t="s">
        <v>33</v>
      </c>
      <c r="T37" s="88" t="s">
        <v>34</v>
      </c>
      <c r="U37" s="88" t="s">
        <v>35</v>
      </c>
      <c r="V37" s="88" t="s">
        <v>36</v>
      </c>
      <c r="W37" s="88" t="s">
        <v>37</v>
      </c>
      <c r="X37" s="60"/>
      <c r="Y37" s="140"/>
      <c r="Z37" s="88"/>
      <c r="AA37" s="88" t="s">
        <v>31</v>
      </c>
      <c r="AB37" s="88" t="s">
        <v>20</v>
      </c>
      <c r="AC37" s="88" t="s">
        <v>32</v>
      </c>
      <c r="AD37" s="88" t="s">
        <v>33</v>
      </c>
      <c r="AE37" s="88" t="s">
        <v>34</v>
      </c>
      <c r="AF37" s="88" t="s">
        <v>35</v>
      </c>
      <c r="AG37" s="88" t="s">
        <v>36</v>
      </c>
      <c r="AH37" s="88" t="s">
        <v>37</v>
      </c>
    </row>
    <row r="38" spans="1:34" ht="12.75">
      <c r="A38" s="118"/>
      <c r="B38" s="119"/>
      <c r="C38" s="128"/>
      <c r="D38" s="128"/>
      <c r="E38" s="128"/>
      <c r="F38" s="129"/>
      <c r="G38" s="129"/>
      <c r="H38" s="129"/>
      <c r="I38" s="129"/>
      <c r="J38" s="129"/>
      <c r="K38" s="129"/>
      <c r="L38" s="53"/>
      <c r="M38" s="53"/>
      <c r="N38" s="140"/>
      <c r="O38" s="86" t="s">
        <v>38</v>
      </c>
      <c r="P38" s="86">
        <v>-0.016690000000000003</v>
      </c>
      <c r="Q38" s="86">
        <v>0.0035582814203863446</v>
      </c>
      <c r="R38" s="86">
        <v>-4.69046655623654</v>
      </c>
      <c r="S38" s="86">
        <v>0.018321423726313665</v>
      </c>
      <c r="T38" s="86">
        <v>-0.028014039558056168</v>
      </c>
      <c r="U38" s="86">
        <v>-0.00536596044194384</v>
      </c>
      <c r="V38" s="86">
        <v>-0.028014039558056168</v>
      </c>
      <c r="W38" s="86">
        <v>-0.00536596044194384</v>
      </c>
      <c r="X38" s="60"/>
      <c r="Y38" s="140"/>
      <c r="Z38" s="86" t="s">
        <v>38</v>
      </c>
      <c r="AA38" s="86">
        <v>0.051080000000000014</v>
      </c>
      <c r="AB38" s="86">
        <v>0.0030663985390030515</v>
      </c>
      <c r="AC38" s="86">
        <v>16.657978195035</v>
      </c>
      <c r="AD38" s="86">
        <v>0.0004709752289842315</v>
      </c>
      <c r="AE38" s="86">
        <v>0.04132135130023922</v>
      </c>
      <c r="AF38" s="86">
        <v>0.06083864869976081</v>
      </c>
      <c r="AG38" s="86">
        <v>0.04132135130023922</v>
      </c>
      <c r="AH38" s="86">
        <v>0.06083864869976081</v>
      </c>
    </row>
    <row r="39" spans="1:34" ht="13.5" thickBot="1">
      <c r="A39" s="102"/>
      <c r="B39" s="102"/>
      <c r="C39" s="130"/>
      <c r="D39" s="130"/>
      <c r="E39" s="130"/>
      <c r="F39" s="129"/>
      <c r="G39" s="129"/>
      <c r="H39" s="129"/>
      <c r="I39" s="129"/>
      <c r="J39" s="129"/>
      <c r="K39" s="129"/>
      <c r="L39" s="53"/>
      <c r="M39" s="53"/>
      <c r="N39" s="141"/>
      <c r="O39" s="87" t="s">
        <v>39</v>
      </c>
      <c r="P39" s="87">
        <v>0.02053</v>
      </c>
      <c r="Q39" s="87">
        <v>0.0010728622154467613</v>
      </c>
      <c r="R39" s="87">
        <v>19.135728432239453</v>
      </c>
      <c r="S39" s="87">
        <v>0.00031166099887370896</v>
      </c>
      <c r="T39" s="87">
        <v>0.017115673606798703</v>
      </c>
      <c r="U39" s="87">
        <v>0.023944326393201296</v>
      </c>
      <c r="V39" s="87">
        <v>0.017115673606798703</v>
      </c>
      <c r="W39" s="87">
        <v>0.023944326393201296</v>
      </c>
      <c r="X39" s="61"/>
      <c r="Y39" s="141"/>
      <c r="Z39" s="87" t="s">
        <v>39</v>
      </c>
      <c r="AA39" s="87">
        <v>0.020939999999999997</v>
      </c>
      <c r="AB39" s="87">
        <v>0.0009245539465061</v>
      </c>
      <c r="AC39" s="87">
        <v>22.64875952250542</v>
      </c>
      <c r="AD39" s="87">
        <v>0.00018849419284656593</v>
      </c>
      <c r="AE39" s="87">
        <v>0.017997656709273075</v>
      </c>
      <c r="AF39" s="87">
        <v>0.02388234329072692</v>
      </c>
      <c r="AG39" s="87">
        <v>0.017997656709273075</v>
      </c>
      <c r="AH39" s="87">
        <v>0.02388234329072692</v>
      </c>
    </row>
    <row r="40" spans="1:34" ht="12.75">
      <c r="A40" s="102"/>
      <c r="B40" s="102"/>
      <c r="C40" s="130"/>
      <c r="D40" s="130"/>
      <c r="E40" s="130"/>
      <c r="F40" s="129"/>
      <c r="G40" s="129"/>
      <c r="H40" s="129"/>
      <c r="I40" s="129"/>
      <c r="J40" s="129"/>
      <c r="K40" s="129"/>
      <c r="L40" s="53"/>
      <c r="M40" s="53"/>
      <c r="N40" s="141"/>
      <c r="O40"/>
      <c r="P40"/>
      <c r="Q40"/>
      <c r="R40"/>
      <c r="S40"/>
      <c r="T40"/>
      <c r="U40"/>
      <c r="V40"/>
      <c r="W40"/>
      <c r="X40" s="61"/>
      <c r="Y40" s="141"/>
      <c r="Z40"/>
      <c r="AA40"/>
      <c r="AB40"/>
      <c r="AC40"/>
      <c r="AD40"/>
      <c r="AE40"/>
      <c r="AF40"/>
      <c r="AG40"/>
      <c r="AH40"/>
    </row>
    <row r="41" spans="1:34" ht="12.75">
      <c r="A41" s="102"/>
      <c r="B41" s="102"/>
      <c r="C41" s="130"/>
      <c r="D41" s="130"/>
      <c r="E41" s="130"/>
      <c r="F41" s="129"/>
      <c r="G41" s="129"/>
      <c r="H41" s="129"/>
      <c r="I41" s="129"/>
      <c r="J41" s="129"/>
      <c r="K41" s="129"/>
      <c r="L41" s="53"/>
      <c r="M41" s="53"/>
      <c r="N41" s="141"/>
      <c r="O41"/>
      <c r="P41"/>
      <c r="Q41"/>
      <c r="R41"/>
      <c r="S41"/>
      <c r="T41"/>
      <c r="U41"/>
      <c r="V41"/>
      <c r="W41"/>
      <c r="X41" s="65"/>
      <c r="Y41" s="141"/>
      <c r="Z41"/>
      <c r="AA41"/>
      <c r="AB41"/>
      <c r="AC41"/>
      <c r="AD41"/>
      <c r="AE41"/>
      <c r="AF41"/>
      <c r="AG41"/>
      <c r="AH41"/>
    </row>
    <row r="42" spans="1:34" ht="12.75">
      <c r="A42" s="110"/>
      <c r="B42" s="131"/>
      <c r="C42" s="132"/>
      <c r="D42" s="133"/>
      <c r="E42" s="132"/>
      <c r="F42" s="132"/>
      <c r="G42" s="132"/>
      <c r="H42" s="132"/>
      <c r="I42" s="132"/>
      <c r="J42" s="132"/>
      <c r="K42" s="132"/>
      <c r="L42" s="43"/>
      <c r="M42" s="43"/>
      <c r="N42" s="141"/>
      <c r="O42"/>
      <c r="P42"/>
      <c r="Q42"/>
      <c r="R42"/>
      <c r="S42"/>
      <c r="T42"/>
      <c r="U42"/>
      <c r="V42"/>
      <c r="W42"/>
      <c r="X42" s="65"/>
      <c r="Y42" s="141"/>
      <c r="Z42"/>
      <c r="AA42"/>
      <c r="AB42"/>
      <c r="AC42"/>
      <c r="AD42"/>
      <c r="AE42"/>
      <c r="AF42"/>
      <c r="AG42"/>
      <c r="AH42"/>
    </row>
    <row r="43" spans="1:34" ht="14.25">
      <c r="A43" s="103"/>
      <c r="B43" s="103"/>
      <c r="C43" s="193" t="s">
        <v>71</v>
      </c>
      <c r="D43" s="193"/>
      <c r="E43" s="193"/>
      <c r="F43" s="193"/>
      <c r="G43" s="193"/>
      <c r="H43" s="193"/>
      <c r="I43" s="193"/>
      <c r="J43" s="193"/>
      <c r="K43" s="193"/>
      <c r="L43" s="69"/>
      <c r="M43" s="40"/>
      <c r="N43" s="142" t="s">
        <v>66</v>
      </c>
      <c r="O43" t="s">
        <v>45</v>
      </c>
      <c r="P43"/>
      <c r="Q43"/>
      <c r="R43"/>
      <c r="S43"/>
      <c r="T43"/>
      <c r="U43"/>
      <c r="V43"/>
      <c r="W43"/>
      <c r="X43" s="63"/>
      <c r="Y43" s="142" t="s">
        <v>69</v>
      </c>
      <c r="Z43" t="s">
        <v>45</v>
      </c>
      <c r="AA43"/>
      <c r="AB43"/>
      <c r="AC43"/>
      <c r="AD43"/>
      <c r="AE43"/>
      <c r="AF43"/>
      <c r="AG43"/>
      <c r="AH43"/>
    </row>
    <row r="44" spans="1:34" ht="15" thickBot="1">
      <c r="A44" s="144" t="s">
        <v>72</v>
      </c>
      <c r="B44" s="103"/>
      <c r="C44" s="193" t="s">
        <v>60</v>
      </c>
      <c r="D44" s="193"/>
      <c r="E44" s="193"/>
      <c r="F44" s="193"/>
      <c r="G44" s="193"/>
      <c r="H44" s="193"/>
      <c r="I44" s="102"/>
      <c r="J44" s="193" t="s">
        <v>61</v>
      </c>
      <c r="K44" s="193"/>
      <c r="L44" s="69"/>
      <c r="M44" s="40"/>
      <c r="N44" s="140"/>
      <c r="O44"/>
      <c r="P44"/>
      <c r="Q44"/>
      <c r="R44"/>
      <c r="S44"/>
      <c r="T44"/>
      <c r="U44"/>
      <c r="V44"/>
      <c r="W44"/>
      <c r="X44" s="60"/>
      <c r="Y44" s="140"/>
      <c r="Z44"/>
      <c r="AA44"/>
      <c r="AB44"/>
      <c r="AC44"/>
      <c r="AD44"/>
      <c r="AE44"/>
      <c r="AF44"/>
      <c r="AG44"/>
      <c r="AH44"/>
    </row>
    <row r="45" spans="1:34" ht="12.75">
      <c r="A45" s="102"/>
      <c r="B45" s="102"/>
      <c r="C45" s="194" t="s">
        <v>47</v>
      </c>
      <c r="D45" s="194"/>
      <c r="E45" s="194" t="s">
        <v>48</v>
      </c>
      <c r="F45" s="194"/>
      <c r="G45" s="194" t="s">
        <v>49</v>
      </c>
      <c r="H45" s="194"/>
      <c r="I45" s="103"/>
      <c r="J45" s="194" t="s">
        <v>48</v>
      </c>
      <c r="K45" s="194"/>
      <c r="L45" s="70"/>
      <c r="M45" s="41"/>
      <c r="N45" s="140"/>
      <c r="O45" s="89" t="s">
        <v>15</v>
      </c>
      <c r="P45" s="89"/>
      <c r="Q45"/>
      <c r="R45"/>
      <c r="S45"/>
      <c r="T45"/>
      <c r="U45"/>
      <c r="V45"/>
      <c r="W45"/>
      <c r="X45" s="60"/>
      <c r="Y45" s="140"/>
      <c r="Z45" s="89" t="s">
        <v>15</v>
      </c>
      <c r="AA45" s="89"/>
      <c r="AB45"/>
      <c r="AC45"/>
      <c r="AD45"/>
      <c r="AE45"/>
      <c r="AF45"/>
      <c r="AG45"/>
      <c r="AH45"/>
    </row>
    <row r="46" spans="1:34" ht="12.75">
      <c r="A46" s="110"/>
      <c r="B46" s="102"/>
      <c r="C46" s="105" t="s">
        <v>13</v>
      </c>
      <c r="D46" s="106" t="s">
        <v>14</v>
      </c>
      <c r="E46" s="105" t="s">
        <v>13</v>
      </c>
      <c r="F46" s="106" t="s">
        <v>14</v>
      </c>
      <c r="G46" s="105" t="s">
        <v>13</v>
      </c>
      <c r="H46" s="106" t="s">
        <v>14</v>
      </c>
      <c r="I46" s="106"/>
      <c r="J46" s="105" t="s">
        <v>13</v>
      </c>
      <c r="K46" s="106" t="s">
        <v>14</v>
      </c>
      <c r="L46" s="45"/>
      <c r="M46" s="70"/>
      <c r="N46" s="140"/>
      <c r="O46" s="86" t="s">
        <v>16</v>
      </c>
      <c r="P46" s="86">
        <v>0.9897051679693157</v>
      </c>
      <c r="Q46"/>
      <c r="R46"/>
      <c r="S46"/>
      <c r="T46"/>
      <c r="U46"/>
      <c r="V46"/>
      <c r="W46"/>
      <c r="X46" s="60"/>
      <c r="Y46" s="140"/>
      <c r="Z46" s="86" t="s">
        <v>16</v>
      </c>
      <c r="AA46" s="86">
        <v>0.9953694720870228</v>
      </c>
      <c r="AB46"/>
      <c r="AC46"/>
      <c r="AD46"/>
      <c r="AE46"/>
      <c r="AF46"/>
      <c r="AG46"/>
      <c r="AH46"/>
    </row>
    <row r="47" spans="1:34" ht="12.75">
      <c r="A47" s="110"/>
      <c r="B47" s="110"/>
      <c r="C47" s="132"/>
      <c r="D47" s="132"/>
      <c r="E47" s="132"/>
      <c r="F47" s="132"/>
      <c r="G47" s="132"/>
      <c r="H47" s="132"/>
      <c r="I47" s="132"/>
      <c r="J47" s="132"/>
      <c r="K47" s="132"/>
      <c r="L47" s="43"/>
      <c r="M47" s="43"/>
      <c r="N47" s="140"/>
      <c r="O47" s="86" t="s">
        <v>17</v>
      </c>
      <c r="P47" s="86">
        <v>0.9795163195051715</v>
      </c>
      <c r="Q47"/>
      <c r="R47"/>
      <c r="S47"/>
      <c r="T47"/>
      <c r="U47"/>
      <c r="V47"/>
      <c r="W47"/>
      <c r="X47" s="60"/>
      <c r="Y47" s="140"/>
      <c r="Z47" s="86" t="s">
        <v>17</v>
      </c>
      <c r="AA47" s="86">
        <v>0.9907603859627985</v>
      </c>
      <c r="AB47"/>
      <c r="AC47"/>
      <c r="AD47"/>
      <c r="AE47"/>
      <c r="AF47"/>
      <c r="AG47"/>
      <c r="AH47"/>
    </row>
    <row r="48" spans="1:34" ht="12.75">
      <c r="A48" s="110" t="s">
        <v>41</v>
      </c>
      <c r="B48" s="134"/>
      <c r="C48" s="135" t="s">
        <v>50</v>
      </c>
      <c r="D48" s="135" t="s">
        <v>50</v>
      </c>
      <c r="E48" s="135" t="s">
        <v>50</v>
      </c>
      <c r="F48" s="135" t="s">
        <v>50</v>
      </c>
      <c r="G48" s="135" t="s">
        <v>51</v>
      </c>
      <c r="H48" s="135" t="s">
        <v>51</v>
      </c>
      <c r="I48" s="135"/>
      <c r="J48" s="135" t="s">
        <v>62</v>
      </c>
      <c r="K48" s="135" t="s">
        <v>62</v>
      </c>
      <c r="L48" s="59"/>
      <c r="M48" s="54"/>
      <c r="N48" s="140"/>
      <c r="O48" s="86" t="s">
        <v>19</v>
      </c>
      <c r="P48" s="86">
        <v>0.9743953993814642</v>
      </c>
      <c r="Q48"/>
      <c r="R48"/>
      <c r="S48"/>
      <c r="T48"/>
      <c r="U48"/>
      <c r="V48"/>
      <c r="W48"/>
      <c r="X48" s="60"/>
      <c r="Y48" s="140"/>
      <c r="Z48" s="86" t="s">
        <v>19</v>
      </c>
      <c r="AA48" s="86">
        <v>0.9884504824534981</v>
      </c>
      <c r="AB48"/>
      <c r="AC48"/>
      <c r="AD48"/>
      <c r="AE48"/>
      <c r="AF48"/>
      <c r="AG48"/>
      <c r="AH48"/>
    </row>
    <row r="49" spans="1:34" ht="12.75">
      <c r="A49" s="110"/>
      <c r="B49" s="136"/>
      <c r="C49"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     <c r="N49" s="141"/>
      <c r="O49" s="86" t="s">
        <v>20</v>
      </c>
      <c r="P49" s="86">
        <v>0.017986796744914237</v>
      </c>
      <c r="Q49"/>
      <c r="R49"/>
      <c r="S49"/>
      <c r="T49"/>
      <c r="U49"/>
      <c r="V49"/>
      <c r="W49"/>
      <c r="X49" s="62"/>
      <c r="Y49" s="141"/>
      <c r="Z49" s="86" t="s">
        <v>20</v>
      </c>
      <c r="AA49" s="86">
        <v>0.007971711891193167</v>
      </c>
      <c r="AB49"/>
      <c r="AC49"/>
      <c r="AD49"/>
      <c r="AE49"/>
      <c r="AF49"/>
      <c r="AG49"/>
      <c r="AH49"/>
    </row>
    <row r="50" spans="1:34" ht="15" thickBot="1">
      <c r="A50" s="110" t="s">
        <v>44</v>
      </c>
      <c r="B50" s="136"/>
      <c r="C50" s="137">
        <f>P18/0.003318</f>
        <v>12.185051235684142</v>
      </c>
      <c r="D50" s="137">
        <f>AA18/0.003318</f>
        <v>13.91500904159132</v>
      </c>
      <c r="E50" s="137">
        <f>P39/0.003318</f>
        <v>6.187462326702833</v>
      </c>
      <c r="F50" s="137">
        <f>AA39/0.003318</f>
        <v>6.3110307414104865</v>
      </c>
      <c r="G50" s="137">
        <f>P60/0.003318</f>
        <v>17.922156204253852</v>
      </c>
      <c r="H50" s="137">
        <f>AA60/0.003318</f>
        <v>11.894428657538963</v>
      </c>
      <c r="I50" s="137"/>
      <c r="J50" s="137" t="s">
        <v>63</v>
      </c>
      <c r="K50" s="137" t="s">
        <v>63</v>
      </c>
      <c r="L50" s="55"/>
      <c r="M50" s="48"/>
      <c r="N50" s="141"/>
      <c r="O50" s="87" t="s">
        <v>21</v>
      </c>
      <c r="P50" s="87">
        <v>6</v>
      </c>
      <c r="Q50"/>
      <c r="R50"/>
      <c r="S50"/>
      <c r="T50"/>
      <c r="U50"/>
      <c r="V50"/>
      <c r="W50"/>
      <c r="X50" s="62"/>
      <c r="Y50" s="141"/>
      <c r="Z50" s="87" t="s">
        <v>21</v>
      </c>
      <c r="AA50" s="87">
        <v>6</v>
      </c>
      <c r="AB50"/>
      <c r="AC50"/>
      <c r="AD50"/>
      <c r="AE50"/>
      <c r="AF50"/>
      <c r="AG50"/>
      <c r="AH50"/>
    </row>
    <row r="51" spans="1:34" ht="12.75">
      <c r="A51" s="134"/>
      <c r="B51" s="136"/>
      <c r="C51" s="126"/>
      <c r="D51" s="126"/>
      <c r="E51" s="126"/>
      <c r="F51" s="126"/>
      <c r="G51" s="126"/>
      <c r="H51" s="126"/>
      <c r="I51" s="126"/>
      <c r="J51" s="126"/>
      <c r="K51" s="126"/>
      <c r="L51" s="48"/>
      <c r="M51" s="48"/>
      <c r="N51" s="64"/>
      <c r="O51"/>
      <c r="P51"/>
      <c r="Q51"/>
      <c r="R51"/>
      <c r="S51"/>
      <c r="T51"/>
      <c r="U51"/>
      <c r="V51"/>
      <c r="W51"/>
      <c r="X51" s="64"/>
      <c r="Y51" s="64"/>
      <c r="Z51"/>
      <c r="AA51"/>
      <c r="AB51"/>
      <c r="AC51"/>
      <c r="AD51"/>
      <c r="AE51"/>
      <c r="AF51"/>
      <c r="AG51"/>
      <c r="AH51"/>
    </row>
    <row r="52" spans="1:34" ht="13.5" thickBot="1">
      <c r="A52" s="136" t="s">
        <v>86</v>
      </c>
      <c r="B52" s="136"/>
      <c r="C52" s="137"/>
      <c r="D52" s="138">
        <f>AVERAGE(C50:D50)</f>
        <v>13.05003013863773</v>
      </c>
      <c r="E52" s="137"/>
      <c r="F52" s="138">
        <f>AVERAGE(E50:F50)</f>
        <v>6.24924653405666</v>
      </c>
      <c r="G52" s="132"/>
      <c r="H52" s="138">
        <f>AVERAGE(G50:H50)</f>
        <v>14.908292430896408</v>
      </c>
      <c r="I52" s="138"/>
      <c r="J52" s="138"/>
      <c r="K52" s="138"/>
      <c r="L52" s="72"/>
      <c r="M52" s="43"/>
      <c r="N52" s="140"/>
      <c r="O52" t="s">
        <v>22</v>
      </c>
      <c r="P52"/>
      <c r="Q52"/>
      <c r="R52"/>
      <c r="S52"/>
      <c r="T52"/>
      <c r="U52"/>
      <c r="V52"/>
      <c r="W52"/>
      <c r="X52" s="60"/>
      <c r="Y52" s="140"/>
      <c r="Z52" t="s">
        <v>22</v>
      </c>
      <c r="AA52"/>
      <c r="AB52"/>
      <c r="AC52"/>
      <c r="AD52"/>
      <c r="AE52"/>
      <c r="AF52"/>
      <c r="AG52"/>
      <c r="AH52"/>
    </row>
    <row r="53" spans="1:34" ht="12.75">
      <c r="A53" s="136" t="s">
        <v>20</v>
      </c>
      <c r="B53" s="136"/>
      <c r="C53" s="137"/>
      <c r="D53" s="138">
        <f>SQRT((STDEV(C50:D50)^2)/COUNT(C50:D50))</f>
        <v>0.8649789029536068</v>
      </c>
      <c r="E53" s="137"/>
      <c r="F53" s="138">
        <f>SQRT((STDEV(E50:F50)^2)/COUNT(E50:F50))</f>
        <v>0.06178420735377508</v>
      </c>
      <c r="G53" s="126"/>
      <c r="H53" s="138">
        <f>SQRT((STDEV(G50:H50)^2)/COUNT(G50:H50))</f>
        <v>3.013863773357449</v>
      </c>
      <c r="I53" s="138"/>
      <c r="J53" s="138"/>
      <c r="K53" s="138"/>
      <c r="L53" s="72"/>
      <c r="M53" s="48"/>
      <c r="N53" s="140"/>
      <c r="O53" s="88"/>
      <c r="P53" s="88" t="s">
        <v>23</v>
      </c>
      <c r="Q53" s="88" t="s">
        <v>24</v>
      </c>
      <c r="R53" s="88" t="s">
        <v>25</v>
      </c>
      <c r="S53" s="88" t="s">
        <v>26</v>
      </c>
      <c r="T53" s="88" t="s">
        <v>27</v>
      </c>
      <c r="U53"/>
      <c r="V53"/>
      <c r="W53"/>
      <c r="X53" s="60"/>
      <c r="Y53" s="140"/>
      <c r="Z53" s="88"/>
      <c r="AA53" s="88" t="s">
        <v>23</v>
      </c>
      <c r="AB53" s="88" t="s">
        <v>24</v>
      </c>
      <c r="AC53" s="88" t="s">
        <v>25</v>
      </c>
      <c r="AD53" s="88" t="s">
        <v>26</v>
      </c>
      <c r="AE53" s="88" t="s">
        <v>27</v>
      </c>
      <c r="AF53"/>
      <c r="AG53"/>
      <c r="AH53"/>
    </row>
    <row r="54" spans="1:34" ht="12.75">
      <c r="A54" s="136"/>
      <c r="B54" s="136"/>
      <c r="C54" s="126"/>
      <c r="D54" s="126"/>
      <c r="E54" s="126"/>
      <c r="F54" s="126"/>
      <c r="G54" s="126"/>
      <c r="H54" s="126"/>
      <c r="I54" s="126"/>
      <c r="J54" s="126"/>
      <c r="K54" s="151"/>
      <c r="L54" s="48"/>
      <c r="M54" s="48"/>
      <c r="N54" s="140"/>
      <c r="O54" s="86" t="s">
        <v>28</v>
      </c>
      <c r="P54" s="86">
        <v>1</v>
      </c>
      <c r="Q54" s="86">
        <v>0.06188299557142859</v>
      </c>
      <c r="R54" s="86">
        <v>0.06188299557142859</v>
      </c>
      <c r="S54" s="86">
        <v>191.27740637283767</v>
      </c>
      <c r="T54" s="86">
        <v>0.0001584298082890441</v>
      </c>
      <c r="U54"/>
      <c r="V54"/>
      <c r="W54"/>
      <c r="X54" s="60"/>
      <c r="Y54" s="140"/>
      <c r="Z54" s="86" t="s">
        <v>28</v>
      </c>
      <c r="AA54" s="86">
        <v>1</v>
      </c>
      <c r="AB54" s="86">
        <v>0.027256995571428574</v>
      </c>
      <c r="AC54" s="86">
        <v>0.027256995571428574</v>
      </c>
      <c r="AD54" s="86">
        <v>428.9185162816067</v>
      </c>
      <c r="AE54" s="86">
        <v>3.21130397259564E-05</v>
      </c>
      <c r="AF54"/>
      <c r="AG54"/>
      <c r="AH54"/>
    </row>
    <row r="55" spans="1:34" ht="12.75">
      <c r="A55" s="116" t="s">
        <v>77</v>
      </c>
      <c r="B55" s="74"/>
      <c r="C55" s="48"/>
      <c r="D55" s="151">
        <f>AVERAGE(C16:D16)</f>
        <v>1.7461666666666669</v>
      </c>
      <c r="E55" s="48"/>
      <c r="F55" s="151">
        <f>AVERAGE(E16:F16)</f>
        <v>0.6976666666666667</v>
      </c>
      <c r="G55" s="48"/>
      <c r="H55" s="151">
        <f>AVERAGE(G16:H16)</f>
        <v>1.7325</v>
      </c>
      <c r="I55" s="48"/>
      <c r="J55" s="48"/>
      <c r="K55" s="151">
        <f>AVERAGE(J16:K16)</f>
        <v>0</v>
      </c>
      <c r="L55" s="48"/>
      <c r="M55" s="48"/>
      <c r="N55" s="141"/>
      <c r="O55" s="86" t="s">
        <v>29</v>
      </c>
      <c r="P55" s="86">
        <v>4</v>
      </c>
      <c r="Q55" s="86">
        <v>0.0012940994285714296</v>
      </c>
      <c r="R55" s="86">
        <v>0.0003235248571428574</v>
      </c>
      <c r="S55" s="86"/>
      <c r="T55" s="86"/>
      <c r="U55"/>
      <c r="V55"/>
      <c r="W55"/>
      <c r="X55" s="62"/>
      <c r="Y55" s="141"/>
      <c r="Z55" s="86" t="s">
        <v>29</v>
      </c>
      <c r="AA55" s="86">
        <v>4</v>
      </c>
      <c r="AB55" s="86">
        <v>0.00025419276190476214</v>
      </c>
      <c r="AC55" s="86">
        <v>6.354819047619053E-05</v>
      </c>
      <c r="AD55" s="86"/>
      <c r="AE55" s="86"/>
      <c r="AF55"/>
      <c r="AG55"/>
      <c r="AH55"/>
    </row>
    <row r="56" spans="1:34" ht="13.5" thickBot="1">
      <c r="A56" s="136" t="s">
        <v>20</v>
      </c>
      <c r="B56" s="74"/>
      <c r="C56" s="48"/>
      <c r="D56" s="151">
        <f>SQRT((STDEV(C16:D16)^2)/COUNT(C16:D16))</f>
        <v>0.15416666666666665</v>
      </c>
      <c r="E56" s="48"/>
      <c r="F56" s="151">
        <f>SQRT((STDEV(E16:F16)^2)/COUNT(E16:F16))</f>
        <v>0.09000000000000061</v>
      </c>
      <c r="G56" s="48"/>
      <c r="H56" s="151">
        <f>SQRT((STDEV(G16:H16)^2)/COUNT(G16:H16))</f>
        <v>0.3038333333333336</v>
      </c>
      <c r="I56" s="48"/>
      <c r="J56" s="48"/>
      <c r="K56" s="151">
        <f>SQRT((STDEV(J16:K16)^2)/COUNT(J16:K16))</f>
        <v>0</v>
      </c>
      <c r="L56" s="48"/>
      <c r="M56" s="48"/>
      <c r="N56" s="64"/>
      <c r="O56" s="87" t="s">
        <v>30</v>
      </c>
      <c r="P56" s="87">
        <v>5</v>
      </c>
      <c r="Q56" s="87">
        <v>0.06317709500000002</v>
      </c>
      <c r="R56" s="87"/>
      <c r="S56" s="87"/>
      <c r="T56" s="87"/>
      <c r="U56"/>
      <c r="V56"/>
      <c r="W56"/>
      <c r="X56" s="64"/>
      <c r="Y56" s="64"/>
      <c r="Z56" s="87" t="s">
        <v>30</v>
      </c>
      <c r="AA56" s="87">
        <v>5</v>
      </c>
      <c r="AB56" s="87">
        <v>0.027511188333333336</v>
      </c>
      <c r="AC56" s="87"/>
      <c r="AD56" s="87"/>
      <c r="AE56" s="87"/>
      <c r="AF56"/>
      <c r="AG56"/>
      <c r="AH56"/>
    </row>
    <row r="57" spans="2:34" ht="13.5" thickBot="1">
      <c r="B57" s="74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140"/>
      <c r="O57"/>
      <c r="P57"/>
      <c r="Q57"/>
      <c r="R57"/>
      <c r="S57"/>
      <c r="T57"/>
      <c r="U57"/>
      <c r="V57"/>
      <c r="W57"/>
      <c r="X57" s="60"/>
      <c r="Y57" s="140"/>
      <c r="Z57"/>
      <c r="AA57"/>
      <c r="AB57"/>
      <c r="AC57"/>
      <c r="AD57"/>
      <c r="AE57"/>
      <c r="AF57"/>
      <c r="AG57"/>
      <c r="AH57"/>
    </row>
    <row r="58" spans="2:34" ht="12.75">
      <c r="B58" s="74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140"/>
      <c r="O58" s="88"/>
      <c r="P58" s="88" t="s">
        <v>31</v>
      </c>
      <c r="Q58" s="88" t="s">
        <v>20</v>
      </c>
      <c r="R58" s="88" t="s">
        <v>32</v>
      </c>
      <c r="S58" s="88" t="s">
        <v>33</v>
      </c>
      <c r="T58" s="88" t="s">
        <v>34</v>
      </c>
      <c r="U58" s="88" t="s">
        <v>35</v>
      </c>
      <c r="V58" s="88" t="s">
        <v>36</v>
      </c>
      <c r="W58" s="88" t="s">
        <v>37</v>
      </c>
      <c r="X58" s="60"/>
      <c r="Y58" s="140"/>
      <c r="Z58" s="88"/>
      <c r="AA58" s="88" t="s">
        <v>31</v>
      </c>
      <c r="AB58" s="88" t="s">
        <v>20</v>
      </c>
      <c r="AC58" s="88" t="s">
        <v>32</v>
      </c>
      <c r="AD58" s="88" t="s">
        <v>33</v>
      </c>
      <c r="AE58" s="88" t="s">
        <v>34</v>
      </c>
      <c r="AF58" s="88" t="s">
        <v>35</v>
      </c>
      <c r="AG58" s="88" t="s">
        <v>36</v>
      </c>
      <c r="AH58" s="88" t="s">
        <v>37</v>
      </c>
    </row>
    <row r="59" spans="1:34" ht="12.75">
      <c r="A59" s="51"/>
      <c r="B59" s="7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141"/>
      <c r="O59" s="86" t="s">
        <v>38</v>
      </c>
      <c r="P59" s="86">
        <v>-0.02311428571428567</v>
      </c>
      <c r="Q59" s="86">
        <v>0.013017887745734494</v>
      </c>
      <c r="R59" s="86">
        <v>-1.775578816299089</v>
      </c>
      <c r="S59" s="86">
        <v>0.1504576483260714</v>
      </c>
      <c r="T59" s="86">
        <v>-0.05925773642393991</v>
      </c>
      <c r="U59" s="86">
        <v>0.013029164995368568</v>
      </c>
      <c r="V59" s="86">
        <v>-0.05925773642393991</v>
      </c>
      <c r="W59" s="86">
        <v>0.013029164995368568</v>
      </c>
      <c r="X59" s="62"/>
      <c r="Y59" s="141"/>
      <c r="Z59" s="86" t="s">
        <v>38</v>
      </c>
      <c r="AA59" s="86">
        <v>-0.0022809523809523696</v>
      </c>
      <c r="AB59" s="86">
        <v>0.005769501485595639</v>
      </c>
      <c r="AC59" s="86">
        <v>-0.3953465280574212</v>
      </c>
      <c r="AD59" s="86">
        <v>0.7127649259438181</v>
      </c>
      <c r="AE59" s="86">
        <v>-0.01829965653917733</v>
      </c>
      <c r="AF59" s="86">
        <v>0.01373775177727259</v>
      </c>
      <c r="AG59" s="86">
        <v>-0.01829965653917733</v>
      </c>
      <c r="AH59" s="86">
        <v>0.01373775177727259</v>
      </c>
    </row>
    <row r="60" spans="1:34" ht="13.5" thickBot="1">
      <c r="A60" s="74"/>
      <c r="B60" s="74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141"/>
      <c r="O60" s="87" t="s">
        <v>39</v>
      </c>
      <c r="P60" s="87">
        <v>0.05946571428571428</v>
      </c>
      <c r="Q60" s="87">
        <v>0.004299666811960848</v>
      </c>
      <c r="R60" s="87">
        <v>13.830307529944431</v>
      </c>
      <c r="S60" s="87">
        <v>0.00015842980828904442</v>
      </c>
      <c r="T60" s="87">
        <v>0.04752792541232629</v>
      </c>
      <c r="U60" s="87">
        <v>0.07140350315910227</v>
      </c>
      <c r="V60" s="87">
        <v>0.04752792541232629</v>
      </c>
      <c r="W60" s="87">
        <v>0.07140350315910227</v>
      </c>
      <c r="X60" s="62"/>
      <c r="Y60" s="141"/>
      <c r="Z60" s="87" t="s">
        <v>39</v>
      </c>
      <c r="AA60" s="87">
        <v>0.039465714285714285</v>
      </c>
      <c r="AB60" s="87">
        <v>0.0019056036235450514</v>
      </c>
      <c r="AC60" s="87">
        <v>20.710348048297178</v>
      </c>
      <c r="AD60" s="87">
        <v>3.211303972595641E-05</v>
      </c>
      <c r="AE60" s="87">
        <v>0.03417491043296889</v>
      </c>
      <c r="AF60" s="87">
        <v>0.044756518138459676</v>
      </c>
      <c r="AG60" s="87">
        <v>0.03417491043296889</v>
      </c>
      <c r="AH60" s="87">
        <v>0.044756518138459676</v>
      </c>
    </row>
    <row r="61" spans="1:34" ht="12.75">
      <c r="A61" s="74"/>
      <c r="B61" s="74"/>
      <c r="C61" s="48"/>
      <c r="D61" s="48"/>
      <c r="E61" s="48"/>
      <c r="F61" s="43"/>
      <c r="G61" s="43"/>
      <c r="H61" s="43"/>
      <c r="I61" s="43"/>
      <c r="J61" s="43"/>
      <c r="K61" s="43"/>
      <c r="L61" s="43"/>
      <c r="M61" s="43"/>
      <c r="N61" s="141"/>
      <c r="O61"/>
      <c r="P61"/>
      <c r="Q61"/>
      <c r="R61"/>
      <c r="S61"/>
      <c r="T61"/>
      <c r="U61"/>
      <c r="V61"/>
      <c r="W61"/>
      <c r="X61" s="62"/>
      <c r="Y61" s="141"/>
      <c r="Z61"/>
      <c r="AA61"/>
      <c r="AB61"/>
      <c r="AC61"/>
      <c r="AD61"/>
      <c r="AE61"/>
      <c r="AF61"/>
      <c r="AG61"/>
      <c r="AH61"/>
    </row>
    <row r="62" spans="1:34" ht="12.75">
      <c r="A62" s="74"/>
      <c r="B62" s="74"/>
      <c r="C62" s="48"/>
      <c r="D62" s="48"/>
      <c r="E62" s="48"/>
      <c r="F62" s="43"/>
      <c r="G62" s="43"/>
      <c r="H62" s="43"/>
      <c r="I62" s="43"/>
      <c r="J62" s="43"/>
      <c r="K62" s="43"/>
      <c r="L62" s="43"/>
      <c r="M62" s="43"/>
      <c r="N62" s="64"/>
      <c r="O62"/>
      <c r="P62"/>
      <c r="Q62"/>
      <c r="R62"/>
      <c r="S62"/>
      <c r="T62"/>
      <c r="U62"/>
      <c r="V62"/>
      <c r="W62"/>
      <c r="X62" s="63"/>
      <c r="Y62" s="64"/>
      <c r="Z62"/>
      <c r="AA62"/>
      <c r="AB62"/>
      <c r="AC62"/>
      <c r="AD62"/>
      <c r="AE62"/>
      <c r="AF62"/>
      <c r="AG62"/>
      <c r="AH62"/>
    </row>
    <row r="63" spans="3:34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140"/>
      <c r="O63"/>
      <c r="P63"/>
      <c r="Q63"/>
      <c r="R63"/>
      <c r="S63"/>
      <c r="T63"/>
      <c r="U63"/>
      <c r="V63"/>
      <c r="W63"/>
      <c r="X63" s="60"/>
      <c r="Y63" s="140"/>
      <c r="Z63"/>
      <c r="AA63"/>
      <c r="AB63"/>
      <c r="AC63"/>
      <c r="AD63"/>
      <c r="AE63"/>
      <c r="AF63"/>
      <c r="AG63"/>
      <c r="AH63"/>
    </row>
    <row r="64" spans="1:33" ht="12.75">
      <c r="A64" s="51"/>
      <c r="B64" s="51"/>
      <c r="C64" s="51"/>
      <c r="D64" s="51"/>
      <c r="E64" s="51"/>
      <c r="N64" s="140"/>
      <c r="O64" s="60"/>
      <c r="P64" s="62"/>
      <c r="Q64" s="62"/>
      <c r="R64" s="62"/>
      <c r="S64" s="62"/>
      <c r="T64" s="62"/>
      <c r="U64" s="62"/>
      <c r="V64" s="62"/>
      <c r="W64" s="42"/>
      <c r="X64" s="60"/>
      <c r="Y64" s="140"/>
      <c r="Z64" s="62"/>
      <c r="AA64" s="62"/>
      <c r="AB64" s="62"/>
      <c r="AC64" s="62"/>
      <c r="AD64" s="62"/>
      <c r="AE64" s="62"/>
      <c r="AF64" s="62"/>
      <c r="AG64" s="41"/>
    </row>
    <row r="65" spans="1:33" ht="12.75">
      <c r="A65" s="74"/>
      <c r="B65" s="74"/>
      <c r="C65" s="48"/>
      <c r="D65" s="48"/>
      <c r="E65" s="48"/>
      <c r="N65" s="140"/>
      <c r="O65" s="60"/>
      <c r="P65" s="62"/>
      <c r="Q65" s="62"/>
      <c r="R65" s="62"/>
      <c r="S65" s="62"/>
      <c r="T65" s="62"/>
      <c r="U65" s="62"/>
      <c r="V65" s="62"/>
      <c r="W65" s="42"/>
      <c r="X65" s="60"/>
      <c r="Y65" s="140"/>
      <c r="Z65" s="62"/>
      <c r="AA65" s="62"/>
      <c r="AB65" s="62"/>
      <c r="AC65" s="62"/>
      <c r="AD65" s="62"/>
      <c r="AE65" s="62"/>
      <c r="AF65" s="62"/>
      <c r="AG65" s="41"/>
    </row>
    <row r="66" spans="1:33" ht="12.75">
      <c r="A66" s="74"/>
      <c r="B66" s="74"/>
      <c r="C66" s="48"/>
      <c r="D66" s="48"/>
      <c r="E66" s="48"/>
      <c r="N66" s="140"/>
      <c r="O66" s="60"/>
      <c r="P66" s="62"/>
      <c r="Q66" s="62"/>
      <c r="R66" s="62"/>
      <c r="S66" s="62"/>
      <c r="T66" s="62"/>
      <c r="U66" s="62"/>
      <c r="V66" s="62"/>
      <c r="W66" s="42"/>
      <c r="X66" s="60"/>
      <c r="Y66" s="140"/>
      <c r="Z66" s="62"/>
      <c r="AA66" s="62"/>
      <c r="AB66" s="62"/>
      <c r="AC66" s="62"/>
      <c r="AD66" s="62"/>
      <c r="AE66" s="62"/>
      <c r="AF66" s="62"/>
      <c r="AG66" s="41"/>
    </row>
    <row r="67" spans="3:33" ht="12.75">
      <c r="C67" s="43"/>
      <c r="D67" s="43"/>
      <c r="E67" s="43"/>
      <c r="N67" s="140"/>
      <c r="O67" s="60"/>
      <c r="P67" s="62"/>
      <c r="Q67" s="62"/>
      <c r="R67" s="62"/>
      <c r="S67" s="62"/>
      <c r="T67" s="62"/>
      <c r="U67" s="62"/>
      <c r="V67" s="62"/>
      <c r="W67" s="42"/>
      <c r="X67" s="60"/>
      <c r="Y67" s="140"/>
      <c r="Z67" s="62"/>
      <c r="AA67" s="62"/>
      <c r="AB67" s="62"/>
      <c r="AC67" s="62"/>
      <c r="AD67" s="62"/>
      <c r="AE67" s="62"/>
      <c r="AF67" s="62"/>
      <c r="AG67" s="41"/>
    </row>
    <row r="68" spans="3:33" ht="12.75">
      <c r="C68" s="43"/>
      <c r="D68" s="43"/>
      <c r="E68" s="43"/>
      <c r="N68" s="141"/>
      <c r="O68" s="62"/>
      <c r="P68" s="62"/>
      <c r="Q68" s="62"/>
      <c r="R68" s="62"/>
      <c r="S68" s="62"/>
      <c r="T68" s="62"/>
      <c r="U68" s="62"/>
      <c r="V68" s="62"/>
      <c r="W68" s="42"/>
      <c r="X68" s="62"/>
      <c r="Y68" s="141"/>
      <c r="Z68" s="62"/>
      <c r="AA68" s="62"/>
      <c r="AB68" s="62"/>
      <c r="AC68" s="62"/>
      <c r="AD68" s="62"/>
      <c r="AE68" s="62"/>
      <c r="AF68" s="62"/>
      <c r="AG68" s="41"/>
    </row>
    <row r="69" spans="3:33" ht="12.75">
      <c r="C69" s="43"/>
      <c r="D69" s="43"/>
      <c r="E69" s="43"/>
      <c r="N69" s="141"/>
      <c r="O69" s="62"/>
      <c r="P69" s="62"/>
      <c r="Q69" s="62"/>
      <c r="R69" s="62"/>
      <c r="S69" s="62"/>
      <c r="T69" s="62"/>
      <c r="U69" s="62"/>
      <c r="V69" s="62"/>
      <c r="W69" s="42"/>
      <c r="X69" s="62"/>
      <c r="Y69" s="141"/>
      <c r="Z69" s="62"/>
      <c r="AA69" s="62"/>
      <c r="AB69" s="62"/>
      <c r="AC69" s="62"/>
      <c r="AD69" s="62"/>
      <c r="AE69" s="62"/>
      <c r="AF69" s="62"/>
      <c r="AG69" s="41"/>
    </row>
    <row r="70" spans="1:33" ht="12.75">
      <c r="A70" s="73"/>
      <c r="B70" s="73"/>
      <c r="C70" s="52"/>
      <c r="D70" s="52"/>
      <c r="E70" s="52"/>
      <c r="N70" s="64"/>
      <c r="O70" s="64"/>
      <c r="P70" s="64"/>
      <c r="Q70" s="64"/>
      <c r="R70" s="64"/>
      <c r="S70" s="64"/>
      <c r="T70" s="62"/>
      <c r="U70" s="62"/>
      <c r="V70" s="62"/>
      <c r="W70" s="39"/>
      <c r="X70" s="64"/>
      <c r="Y70" s="64"/>
      <c r="Z70" s="64"/>
      <c r="AA70" s="64"/>
      <c r="AB70" s="64"/>
      <c r="AC70" s="64"/>
      <c r="AD70" s="62"/>
      <c r="AE70" s="62"/>
      <c r="AF70" s="62"/>
      <c r="AG70" s="41"/>
    </row>
    <row r="71" spans="3:33" ht="12.75">
      <c r="C71" s="43"/>
      <c r="D71" s="43"/>
      <c r="E71" s="43"/>
      <c r="N71" s="140"/>
      <c r="O71" s="60"/>
      <c r="P71" s="60"/>
      <c r="Q71" s="60"/>
      <c r="R71" s="60"/>
      <c r="S71" s="60"/>
      <c r="T71" s="62"/>
      <c r="U71" s="62"/>
      <c r="V71" s="62"/>
      <c r="W71" s="49"/>
      <c r="X71" s="60"/>
      <c r="Y71" s="140"/>
      <c r="Z71" s="60"/>
      <c r="AA71" s="60"/>
      <c r="AB71" s="60"/>
      <c r="AC71" s="60"/>
      <c r="AD71" s="62"/>
      <c r="AE71" s="62"/>
      <c r="AF71" s="62"/>
      <c r="AG71" s="41"/>
    </row>
    <row r="72" spans="3:33" ht="12.75">
      <c r="C72" s="43"/>
      <c r="D72" s="43"/>
      <c r="E72" s="43"/>
      <c r="N72" s="140"/>
      <c r="O72" s="60"/>
      <c r="P72" s="60"/>
      <c r="Q72" s="60"/>
      <c r="R72" s="60"/>
      <c r="S72" s="60"/>
      <c r="T72" s="62"/>
      <c r="U72" s="62"/>
      <c r="V72" s="62"/>
      <c r="W72" s="49"/>
      <c r="X72" s="60"/>
      <c r="Y72" s="140"/>
      <c r="Z72" s="60"/>
      <c r="AA72" s="60"/>
      <c r="AB72" s="60"/>
      <c r="AC72" s="60"/>
      <c r="AD72" s="62"/>
      <c r="AE72" s="62"/>
      <c r="AF72" s="62"/>
      <c r="AG72" s="41"/>
    </row>
    <row r="73" spans="1:33" ht="12.75">
      <c r="A73" s="51"/>
      <c r="B73" s="51"/>
      <c r="C73" s="43"/>
      <c r="D73" s="43"/>
      <c r="E73" s="43"/>
      <c r="N73" s="140"/>
      <c r="O73" s="60"/>
      <c r="P73" s="60"/>
      <c r="Q73" s="60"/>
      <c r="R73" s="60"/>
      <c r="S73" s="60"/>
      <c r="T73" s="62"/>
      <c r="U73" s="62"/>
      <c r="V73" s="62"/>
      <c r="W73" s="42"/>
      <c r="X73" s="60"/>
      <c r="Y73" s="140"/>
      <c r="Z73" s="60"/>
      <c r="AA73" s="60"/>
      <c r="AB73" s="60"/>
      <c r="AC73" s="60"/>
      <c r="AD73" s="62"/>
      <c r="AE73" s="62"/>
      <c r="AF73" s="62"/>
      <c r="AG73" s="41"/>
    </row>
    <row r="74" spans="1:33" ht="12.75">
      <c r="A74" s="74"/>
      <c r="B74" s="74"/>
      <c r="C74" s="43"/>
      <c r="D74" s="43"/>
      <c r="E74" s="43"/>
      <c r="N74" s="141"/>
      <c r="O74" s="62"/>
      <c r="P74" s="62"/>
      <c r="Q74" s="62"/>
      <c r="R74" s="62"/>
      <c r="S74" s="62"/>
      <c r="T74" s="62"/>
      <c r="U74" s="62"/>
      <c r="V74" s="62"/>
      <c r="W74" s="42"/>
      <c r="X74" s="62"/>
      <c r="Y74" s="141"/>
      <c r="Z74" s="62"/>
      <c r="AA74" s="62"/>
      <c r="AB74" s="62"/>
      <c r="AC74" s="62"/>
      <c r="AD74" s="62"/>
      <c r="AE74" s="62"/>
      <c r="AF74" s="62"/>
      <c r="AG74" s="41"/>
    </row>
    <row r="75" spans="1:33" ht="12.75">
      <c r="A75" s="74"/>
      <c r="B75" s="74"/>
      <c r="C75" s="43"/>
      <c r="D75" s="43"/>
      <c r="E75" s="43"/>
      <c r="N75" s="64"/>
      <c r="O75" s="64"/>
      <c r="P75" s="64"/>
      <c r="Q75" s="64"/>
      <c r="R75" s="64"/>
      <c r="S75" s="64"/>
      <c r="T75" s="64"/>
      <c r="U75" s="64"/>
      <c r="V75" s="64"/>
      <c r="W75" s="42"/>
      <c r="X75" s="64"/>
      <c r="Y75" s="64"/>
      <c r="Z75" s="64"/>
      <c r="AA75" s="64"/>
      <c r="AB75" s="64"/>
      <c r="AC75" s="64"/>
      <c r="AD75" s="64"/>
      <c r="AE75" s="64"/>
      <c r="AF75" s="64"/>
      <c r="AG75" s="41"/>
    </row>
    <row r="76" spans="1:33" ht="12.75">
      <c r="A76" s="74"/>
      <c r="B76" s="74"/>
      <c r="C76" s="43"/>
      <c r="D76" s="43"/>
      <c r="E76" s="43"/>
      <c r="N76" s="140"/>
      <c r="O76" s="60"/>
      <c r="P76" s="60"/>
      <c r="Q76" s="60"/>
      <c r="R76" s="60"/>
      <c r="S76" s="60"/>
      <c r="T76" s="60"/>
      <c r="U76" s="60"/>
      <c r="V76" s="60"/>
      <c r="X76" s="60"/>
      <c r="Y76" s="140"/>
      <c r="Z76" s="60"/>
      <c r="AA76" s="60"/>
      <c r="AB76" s="60"/>
      <c r="AC76" s="60"/>
      <c r="AD76" s="60"/>
      <c r="AE76" s="60"/>
      <c r="AF76" s="60"/>
      <c r="AG76" s="41"/>
    </row>
    <row r="77" spans="1:32" ht="12.75">
      <c r="A77" s="74"/>
      <c r="B77" s="74"/>
      <c r="C77" s="43"/>
      <c r="D77" s="43"/>
      <c r="E77" s="43"/>
      <c r="N77" s="140"/>
      <c r="O77" s="60"/>
      <c r="P77" s="60"/>
      <c r="Q77" s="60"/>
      <c r="R77" s="60"/>
      <c r="S77" s="60"/>
      <c r="T77" s="60"/>
      <c r="U77" s="60"/>
      <c r="V77" s="60"/>
      <c r="X77" s="60"/>
      <c r="Y77" s="140"/>
      <c r="Z77" s="60"/>
      <c r="AA77" s="60"/>
      <c r="AB77" s="60"/>
      <c r="AC77" s="60"/>
      <c r="AD77" s="60"/>
      <c r="AE77" s="60"/>
      <c r="AF77" s="60"/>
    </row>
    <row r="78" spans="1:5" ht="12.75">
      <c r="A78" s="74"/>
      <c r="B78" s="74"/>
      <c r="C78" s="43"/>
      <c r="D78" s="43"/>
      <c r="E78" s="43"/>
    </row>
    <row r="79" spans="3:5" ht="12.75">
      <c r="C79" s="43"/>
      <c r="D79" s="43"/>
      <c r="E79" s="43"/>
    </row>
    <row r="80" spans="3:5" ht="12.75">
      <c r="C80" s="43"/>
      <c r="D80" s="43"/>
      <c r="E80" s="43"/>
    </row>
    <row r="81" spans="1:5" ht="12.75">
      <c r="A81" s="51"/>
      <c r="B81" s="51"/>
      <c r="C81" s="43"/>
      <c r="D81" s="43"/>
      <c r="E81" s="43"/>
    </row>
    <row r="82" spans="1:5" ht="12.75">
      <c r="A82" s="74"/>
      <c r="B82" s="74"/>
      <c r="C82" s="43"/>
      <c r="D82" s="43"/>
      <c r="E82" s="43"/>
    </row>
    <row r="83" spans="1:26" ht="12.75">
      <c r="A83" s="74"/>
      <c r="B83" s="74"/>
      <c r="C83" s="43"/>
      <c r="D83" s="43"/>
      <c r="E83" s="43"/>
      <c r="R83" s="56"/>
      <c r="S83" s="56"/>
      <c r="T83" s="56"/>
      <c r="U83" s="56"/>
      <c r="V83" s="56"/>
      <c r="W83" s="56"/>
      <c r="X83" s="56"/>
      <c r="Z83" s="56"/>
    </row>
    <row r="84" spans="1:26" s="56" customFormat="1" ht="12.75">
      <c r="A84" s="74"/>
      <c r="B84" s="74"/>
      <c r="C84" s="43"/>
      <c r="D84" s="43"/>
      <c r="E84" s="43"/>
      <c r="F84" s="44"/>
      <c r="G84" s="44"/>
      <c r="H84" s="44"/>
      <c r="I84" s="44"/>
      <c r="J84" s="44"/>
      <c r="K84" s="44"/>
      <c r="L84" s="44"/>
      <c r="M84" s="44"/>
      <c r="R84" s="44"/>
      <c r="S84" s="44"/>
      <c r="T84" s="44"/>
      <c r="U84" s="44"/>
      <c r="V84" s="44"/>
      <c r="W84" s="44"/>
      <c r="X84" s="44"/>
      <c r="Z84" s="44"/>
    </row>
    <row r="85" spans="3:5" ht="12.75">
      <c r="C85" s="43"/>
      <c r="D85" s="43"/>
      <c r="E85" s="43"/>
    </row>
    <row r="86" spans="1:5" ht="12.75">
      <c r="A86" s="51"/>
      <c r="B86" s="51"/>
      <c r="C86" s="51"/>
      <c r="D86" s="51"/>
      <c r="E86" s="51"/>
    </row>
    <row r="87" spans="1:13" ht="12.75">
      <c r="A87" s="74"/>
      <c r="B87" s="74"/>
      <c r="C87" s="48"/>
      <c r="D87" s="48"/>
      <c r="E87" s="48"/>
      <c r="F87" s="56"/>
      <c r="G87" s="56"/>
      <c r="H87" s="56"/>
      <c r="I87" s="56"/>
      <c r="J87" s="56"/>
      <c r="K87" s="56"/>
      <c r="L87" s="56"/>
      <c r="M87" s="56"/>
    </row>
    <row r="88" spans="1:5" ht="12.75">
      <c r="A88" s="74"/>
      <c r="B88" s="74"/>
      <c r="C88" s="48"/>
      <c r="D88" s="48"/>
      <c r="E88" s="48"/>
    </row>
    <row r="89" spans="3:5" ht="12.75">
      <c r="C89" s="43"/>
      <c r="D89" s="43"/>
      <c r="E89" s="43"/>
    </row>
    <row r="90" spans="3:5" ht="12.75">
      <c r="C90" s="43"/>
      <c r="D90" s="43"/>
      <c r="E90" s="43"/>
    </row>
    <row r="91" spans="3:5" ht="12.75">
      <c r="C91" s="43"/>
      <c r="D91" s="43"/>
      <c r="E91" s="43"/>
    </row>
    <row r="93" spans="3:5" ht="12.75">
      <c r="C93" s="43"/>
      <c r="D93" s="43"/>
      <c r="E93" s="43"/>
    </row>
    <row r="94" spans="3:5" ht="12.75">
      <c r="C94" s="43"/>
      <c r="D94" s="43"/>
      <c r="E94" s="43"/>
    </row>
    <row r="95" spans="1:5" ht="12.75">
      <c r="A95" s="51"/>
      <c r="B95" s="51"/>
      <c r="C95" s="43"/>
      <c r="D95" s="43"/>
      <c r="E95" s="43"/>
    </row>
    <row r="96" spans="1:5" ht="12.75">
      <c r="A96" s="74"/>
      <c r="B96" s="74"/>
      <c r="C96" s="43"/>
      <c r="D96" s="43"/>
      <c r="E96" s="43"/>
    </row>
    <row r="97" spans="1:5" ht="12.75">
      <c r="A97" s="74"/>
      <c r="B97" s="74"/>
      <c r="C97" s="43"/>
      <c r="D97" s="43"/>
      <c r="E97" s="43"/>
    </row>
    <row r="98" spans="1:5" ht="12.75">
      <c r="A98" s="74"/>
      <c r="B98" s="74"/>
      <c r="C98" s="43"/>
      <c r="D98" s="43"/>
      <c r="E98" s="43"/>
    </row>
    <row r="99" spans="1:5" ht="12.75">
      <c r="A99" s="74"/>
      <c r="B99" s="74"/>
      <c r="C99" s="43"/>
      <c r="D99" s="43"/>
      <c r="E99" s="43"/>
    </row>
    <row r="100" spans="1:5" ht="12.75">
      <c r="A100" s="74"/>
      <c r="B100" s="74"/>
      <c r="C100" s="43"/>
      <c r="D100" s="43"/>
      <c r="E100" s="43"/>
    </row>
    <row r="101" spans="3:5" ht="12.75">
      <c r="C101" s="43"/>
      <c r="D101" s="43"/>
      <c r="E101" s="43"/>
    </row>
    <row r="102" spans="3:5" ht="12.75">
      <c r="C102" s="43"/>
      <c r="D102" s="43"/>
      <c r="E102" s="43"/>
    </row>
    <row r="103" spans="1:5" ht="12.75">
      <c r="A103" s="51"/>
      <c r="B103" s="51"/>
      <c r="C103" s="43"/>
      <c r="D103" s="43"/>
      <c r="E103" s="43"/>
    </row>
    <row r="104" spans="1:5" ht="12.75">
      <c r="A104" s="74"/>
      <c r="B104" s="74"/>
      <c r="C104" s="43"/>
      <c r="D104" s="43"/>
      <c r="E104" s="43"/>
    </row>
    <row r="105" spans="1:5" ht="12.75">
      <c r="A105" s="74"/>
      <c r="B105" s="74"/>
      <c r="C105" s="43"/>
      <c r="D105" s="43"/>
      <c r="E105" s="43"/>
    </row>
    <row r="106" spans="1:5" ht="12.75">
      <c r="A106" s="74"/>
      <c r="B106" s="74"/>
      <c r="C106" s="43"/>
      <c r="D106" s="43"/>
      <c r="E106" s="43"/>
    </row>
    <row r="107" spans="3:5" ht="12.75">
      <c r="C107" s="43"/>
      <c r="D107" s="43"/>
      <c r="E107" s="43"/>
    </row>
    <row r="108" spans="1:5" ht="12.75">
      <c r="A108" s="51"/>
      <c r="B108" s="51"/>
      <c r="C108" s="51"/>
      <c r="D108" s="51"/>
      <c r="E108" s="51"/>
    </row>
    <row r="109" spans="1:5" ht="12.75">
      <c r="A109" s="74"/>
      <c r="B109" s="74"/>
      <c r="C109" s="48"/>
      <c r="D109" s="48"/>
      <c r="E109" s="48"/>
    </row>
    <row r="110" spans="1:5" ht="12.75">
      <c r="A110" s="74"/>
      <c r="B110" s="74"/>
      <c r="C110" s="48"/>
      <c r="D110" s="48"/>
      <c r="E110" s="48"/>
    </row>
    <row r="111" spans="3:5" ht="12.75">
      <c r="C111" s="43"/>
      <c r="D111" s="43"/>
      <c r="E111" s="43"/>
    </row>
    <row r="112" spans="3:5" ht="12.75">
      <c r="C112" s="43"/>
      <c r="D112" s="43"/>
      <c r="E112" s="43"/>
    </row>
    <row r="113" spans="3:5" ht="12.75">
      <c r="C113" s="43"/>
      <c r="D113" s="43"/>
      <c r="E113" s="43"/>
    </row>
    <row r="114" spans="1:2" ht="12.75">
      <c r="A114" s="73"/>
      <c r="B114" s="73"/>
    </row>
    <row r="115" spans="1:5" ht="12.75">
      <c r="A115" s="73"/>
      <c r="B115" s="73"/>
      <c r="C115" s="57"/>
      <c r="D115" s="57"/>
      <c r="E115" s="57"/>
    </row>
    <row r="116" spans="1:2" ht="12.75">
      <c r="A116" s="73"/>
      <c r="B116" s="73"/>
    </row>
    <row r="117" spans="1:5" ht="12.75">
      <c r="A117" s="73"/>
      <c r="B117" s="73"/>
      <c r="C117" s="52"/>
      <c r="D117" s="52"/>
      <c r="E117" s="52"/>
    </row>
    <row r="118" spans="1:5" ht="12.75">
      <c r="A118" s="73"/>
      <c r="B118" s="73"/>
      <c r="C118" s="52"/>
      <c r="D118" s="52"/>
      <c r="E118" s="52"/>
    </row>
    <row r="119" spans="1:5" ht="12.75">
      <c r="A119" s="73"/>
      <c r="B119" s="73"/>
      <c r="C119" s="52"/>
      <c r="D119" s="52"/>
      <c r="E119" s="52"/>
    </row>
    <row r="120" spans="1:5" ht="12.75">
      <c r="A120" s="73"/>
      <c r="B120" s="73"/>
      <c r="C120" s="58"/>
      <c r="D120" s="58"/>
      <c r="E120" s="58"/>
    </row>
    <row r="121" spans="1:5" ht="12.75">
      <c r="A121" s="73"/>
      <c r="B121" s="73"/>
      <c r="C121" s="42"/>
      <c r="D121" s="42"/>
      <c r="E121" s="42"/>
    </row>
    <row r="122" spans="1:5" ht="12.75">
      <c r="A122" s="73"/>
      <c r="B122" s="73"/>
      <c r="C122" s="52"/>
      <c r="D122" s="52"/>
      <c r="E122" s="52"/>
    </row>
    <row r="123" spans="1:5" ht="12.75">
      <c r="A123" s="73"/>
      <c r="B123" s="73"/>
      <c r="C123" s="57"/>
      <c r="D123" s="57"/>
      <c r="E123" s="57"/>
    </row>
    <row r="124" spans="1:5" ht="12.75">
      <c r="A124" s="73"/>
      <c r="B124" s="73"/>
      <c r="C124" s="57"/>
      <c r="D124" s="57"/>
      <c r="E124" s="57"/>
    </row>
    <row r="125" spans="1:5" ht="12.75">
      <c r="A125" s="73"/>
      <c r="B125" s="57"/>
      <c r="C125" s="57"/>
      <c r="D125" s="57"/>
      <c r="E125" s="57"/>
    </row>
    <row r="126" spans="1:5" ht="12.75">
      <c r="A126" s="73"/>
      <c r="B126" s="57"/>
      <c r="C126" s="57"/>
      <c r="D126" s="57"/>
      <c r="E126" s="57"/>
    </row>
    <row r="127" spans="1:2" ht="12.75">
      <c r="A127" s="73"/>
      <c r="B127" s="73"/>
    </row>
    <row r="128" spans="1:5" ht="12.75">
      <c r="A128" s="73"/>
      <c r="B128" s="73"/>
      <c r="C128" s="57"/>
      <c r="D128" s="57"/>
      <c r="E128" s="57"/>
    </row>
    <row r="129" spans="1:2" ht="12.75">
      <c r="A129" s="73"/>
      <c r="B129" s="73"/>
    </row>
    <row r="130" spans="1:5" ht="12.75">
      <c r="A130" s="73"/>
      <c r="B130" s="73"/>
      <c r="C130" s="52"/>
      <c r="D130" s="52"/>
      <c r="E130" s="52"/>
    </row>
    <row r="131" spans="1:5" ht="12.75">
      <c r="A131" s="73"/>
      <c r="B131" s="73"/>
      <c r="C131" s="52"/>
      <c r="D131" s="52"/>
      <c r="E131" s="52"/>
    </row>
    <row r="132" spans="1:5" ht="12.75">
      <c r="A132" s="73"/>
      <c r="B132" s="73"/>
      <c r="C132" s="52"/>
      <c r="D132" s="52"/>
      <c r="E132" s="52"/>
    </row>
    <row r="133" spans="1:5" ht="12.75">
      <c r="A133" s="73"/>
      <c r="B133" s="73"/>
      <c r="C133" s="52"/>
      <c r="D133" s="52"/>
      <c r="E133" s="52"/>
    </row>
    <row r="134" spans="1:5" ht="12.75">
      <c r="A134" s="73"/>
      <c r="B134" s="73"/>
      <c r="C134" s="52"/>
      <c r="D134" s="52"/>
      <c r="E134" s="52"/>
    </row>
    <row r="135" spans="1:5" ht="12.75">
      <c r="A135" s="73"/>
      <c r="B135" s="73"/>
      <c r="C135" s="52"/>
      <c r="D135" s="52"/>
      <c r="E135" s="52"/>
    </row>
    <row r="136" spans="1:5" ht="12.75">
      <c r="A136" s="73"/>
      <c r="B136" s="73"/>
      <c r="C136" s="52"/>
      <c r="D136" s="52"/>
      <c r="E136" s="52"/>
    </row>
    <row r="137" spans="1:5" ht="12.75">
      <c r="A137" s="73"/>
      <c r="B137" s="73"/>
      <c r="C137" s="52"/>
      <c r="D137" s="52"/>
      <c r="E137" s="52"/>
    </row>
    <row r="138" spans="1:5" ht="12.75">
      <c r="A138" s="73"/>
      <c r="B138" s="73"/>
      <c r="C138" s="52"/>
      <c r="D138" s="52"/>
      <c r="E138" s="52"/>
    </row>
    <row r="139" spans="1:5" ht="12.75">
      <c r="A139" s="73"/>
      <c r="B139" s="73"/>
      <c r="C139" s="52"/>
      <c r="D139" s="52"/>
      <c r="E139" s="52"/>
    </row>
    <row r="140" spans="1:5" ht="12.75">
      <c r="A140" s="73"/>
      <c r="B140" s="73"/>
      <c r="C140" s="52"/>
      <c r="D140" s="52"/>
      <c r="E140" s="52"/>
    </row>
    <row r="141" spans="1:5" ht="12.75">
      <c r="A141" s="73"/>
      <c r="B141" s="73"/>
      <c r="C141" s="52"/>
      <c r="D141" s="52"/>
      <c r="E141" s="52"/>
    </row>
    <row r="142" spans="1:5" ht="12.75">
      <c r="A142" s="73"/>
      <c r="B142" s="73"/>
      <c r="C142" s="52"/>
      <c r="D142" s="52"/>
      <c r="E142" s="52"/>
    </row>
    <row r="143" spans="1:5" ht="12.75">
      <c r="A143" s="73"/>
      <c r="B143" s="73"/>
      <c r="C143" s="52"/>
      <c r="D143" s="52"/>
      <c r="E143" s="52"/>
    </row>
    <row r="144" spans="1:5" ht="12.75">
      <c r="A144" s="73"/>
      <c r="B144" s="73"/>
      <c r="C144" s="52"/>
      <c r="D144" s="52"/>
      <c r="E144" s="52"/>
    </row>
    <row r="145" spans="1:5" ht="12.75">
      <c r="A145" s="73"/>
      <c r="B145" s="73"/>
      <c r="C145" s="52"/>
      <c r="D145" s="52"/>
      <c r="E145" s="52"/>
    </row>
    <row r="146" spans="1:5" ht="12.75">
      <c r="A146" s="73"/>
      <c r="B146" s="73"/>
      <c r="C146" s="52"/>
      <c r="D146" s="52"/>
      <c r="E146" s="52"/>
    </row>
    <row r="147" spans="1:5" ht="12.75">
      <c r="A147" s="73"/>
      <c r="B147" s="73"/>
      <c r="C147" s="52"/>
      <c r="D147" s="52"/>
      <c r="E147" s="52"/>
    </row>
    <row r="148" spans="1:5" ht="12.75">
      <c r="A148" s="73"/>
      <c r="B148" s="73"/>
      <c r="C148" s="52"/>
      <c r="D148" s="52"/>
      <c r="E148" s="52"/>
    </row>
    <row r="149" spans="1:5" ht="12.75">
      <c r="A149" s="73"/>
      <c r="B149" s="73"/>
      <c r="C149" s="52"/>
      <c r="D149" s="52"/>
      <c r="E149" s="52"/>
    </row>
    <row r="150" spans="1:5" ht="12.75">
      <c r="A150" s="73"/>
      <c r="B150" s="73"/>
      <c r="C150" s="52"/>
      <c r="D150" s="52"/>
      <c r="E150" s="52"/>
    </row>
    <row r="151" spans="1:5" ht="12.75">
      <c r="A151" s="73"/>
      <c r="B151" s="73"/>
      <c r="C151" s="52"/>
      <c r="D151" s="52"/>
      <c r="E151" s="52"/>
    </row>
    <row r="152" spans="1:5" ht="12.75">
      <c r="A152" s="73"/>
      <c r="B152" s="73"/>
      <c r="C152" s="52"/>
      <c r="D152" s="52"/>
      <c r="E152" s="52"/>
    </row>
    <row r="153" spans="1:5" ht="12.75">
      <c r="A153" s="73"/>
      <c r="B153" s="73"/>
      <c r="C153" s="52"/>
      <c r="D153" s="52"/>
      <c r="E153" s="52"/>
    </row>
    <row r="154" spans="1:5" ht="12.75">
      <c r="A154" s="73"/>
      <c r="B154" s="73"/>
      <c r="C154" s="52"/>
      <c r="D154" s="52"/>
      <c r="E154" s="52"/>
    </row>
    <row r="155" spans="1:5" ht="12.75">
      <c r="A155" s="73"/>
      <c r="B155" s="73"/>
      <c r="C155" s="52"/>
      <c r="D155" s="52"/>
      <c r="E155" s="52"/>
    </row>
    <row r="156" spans="1:5" ht="12.75">
      <c r="A156" s="73"/>
      <c r="B156" s="73"/>
      <c r="C156" s="52"/>
      <c r="D156" s="52"/>
      <c r="E156" s="52"/>
    </row>
    <row r="157" spans="1:5" ht="12.75">
      <c r="A157" s="73"/>
      <c r="B157" s="73"/>
      <c r="C157" s="52"/>
      <c r="D157" s="52"/>
      <c r="E157" s="52"/>
    </row>
    <row r="158" spans="1:5" ht="12.75">
      <c r="A158" s="73"/>
      <c r="B158" s="73"/>
      <c r="C158" s="52"/>
      <c r="D158" s="52"/>
      <c r="E158" s="52"/>
    </row>
    <row r="159" spans="1:5" ht="12.75">
      <c r="A159" s="73"/>
      <c r="B159" s="73"/>
      <c r="C159" s="52"/>
      <c r="D159" s="52"/>
      <c r="E159" s="52"/>
    </row>
  </sheetData>
  <mergeCells count="21">
    <mergeCell ref="E24:F24"/>
    <mergeCell ref="G24:H24"/>
    <mergeCell ref="C23:H23"/>
    <mergeCell ref="J44:K44"/>
    <mergeCell ref="C1:K1"/>
    <mergeCell ref="C22:K22"/>
    <mergeCell ref="J2:K2"/>
    <mergeCell ref="G3:H3"/>
    <mergeCell ref="C3:D3"/>
    <mergeCell ref="E3:F3"/>
    <mergeCell ref="C2:H2"/>
    <mergeCell ref="J45:K45"/>
    <mergeCell ref="C43:K43"/>
    <mergeCell ref="J24:K24"/>
    <mergeCell ref="J3:K3"/>
    <mergeCell ref="J23:K23"/>
    <mergeCell ref="C45:D45"/>
    <mergeCell ref="E45:F45"/>
    <mergeCell ref="G45:H45"/>
    <mergeCell ref="C44:H44"/>
    <mergeCell ref="C24:D2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F. James</dc:creator>
  <cp:keywords/>
  <dc:description/>
  <cp:lastModifiedBy>William F. James</cp:lastModifiedBy>
  <dcterms:created xsi:type="dcterms:W3CDTF">2007-09-05T19:52:13Z</dcterms:created>
  <dcterms:modified xsi:type="dcterms:W3CDTF">2012-09-02T12:44:47Z</dcterms:modified>
  <cp:category/>
  <cp:version/>
  <cp:contentType/>
  <cp:contentStatus/>
</cp:coreProperties>
</file>