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05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SPREADSHEET'!$A$1:$C$47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<sst xmlns="http://schemas.openxmlformats.org/spreadsheetml/2006/main" count="152" uniqueCount="150">
  <si>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</si>
  <si>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</si>
  <si>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</si>
  <si>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</si>
  <si>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</si>
  <si>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</si>
  <si>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</si>
  <si>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</si>
  <si>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</si>
  <si>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</si>
  <si>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</si>
  <si>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</si>
  <si>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</si>
  <si>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</si>
  <si>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</si>
  <si>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</si>
  <si>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</si>
  <si>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</si>
  <si>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</si>
  <si>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</si>
  <si>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</si>
  <si>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</si>
  <si>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</si>
  <si>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</si>
  <si>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</si>
  <si>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</si>
  <si>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</si>
  <si>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</si>
  <si>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</si>
  <si>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</si>
  <si>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</si>
  <si>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</si>
  <si>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</si>
  <si>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</si>
  <si>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</si>
  <si>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</si>
  <si>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</si>
  <si>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</si>
  <si>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</si>
  <si>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</si>
  <si>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</si>
  <si>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</si>
  <si>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</si>
  <si>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</si>
  <si>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</si>
  <si>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</si>
  <si>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</si>
  <si>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</si>
  <si>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</si>
  <si>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</si>
  <si>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</si>
  <si>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</si>
  <si>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</si>
  <si>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</si>
  <si>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</si>
  <si>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</si>
  <si>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</si>
  <si>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</si>
  <si>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</si>
  <si>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</si>
  <si>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</si>
  <si>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</si>
  <si>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</si>
  <si>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</si>
  <si>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</si>
  <si>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</si>
  <si>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</si>
  <si>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</si>
  <si>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</si>
  <si>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</si>
  <si>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</si>
  <si>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</si>
  <si>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</si>
  <si>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</si>
  <si>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</si>
  <si>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</si>
  <si>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</si>
  <si>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</si>
  <si>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</si>
  <si>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</si>
  <si>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</si>
  <si>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</si>
  <si>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</si>
  <si>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</si>
  <si>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</si>
  <si>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</si>
  <si>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</si>
  <si>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</si>
  <si>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</si>
  <si>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</si>
  <si>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</si>
  <si>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</si>
  <si>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</si>
  <si>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</si>
  <si>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</si>
  <si>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</si>
  <si>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</si>
  <si>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</si>
  <si>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</si>
  <si>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</si>
  <si>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</si>
  <si>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</si>
  <si>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</si>
  <si>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</si>
  <si>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</si>
  <si>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</si>
  <si>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</si>
  <si>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</si>
  <si>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</si>
  <si>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</si>
  <si>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</si>
  <si>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</si>
  <si>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</si>
  <si>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</si>
  <si>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</si>
  <si>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</si>
  <si>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</si>
  <si>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</si>
  <si>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</si>
  <si>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</si>
  <si>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</si>
  <si>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</si>
  <si>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</si>
  <si>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</si>
  <si>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</si>
  <si>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</si>
  <si>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</si>
  <si>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</si>
  <si>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</si>
  <si>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</si>
  <si>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</si>
  <si>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</si>
  <si>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</si>
  <si>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</si>
  <si>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</si>
  <si>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</si>
  <si>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</si>
  <si>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</si>
  <si>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</si>
  <si>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</si>
  <si>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</si>
  <si>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</si>
  <si>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</si>
  <si>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</si>
  <si>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</si>
  <si>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FY 2010</t>
  </si>
  <si>
    <t>Oldenburg</t>
  </si>
  <si>
    <t>Springville Branch (WBIC 1642200) and Viroqua WWTP Study</t>
  </si>
  <si>
    <t>BOD ULTIMATE, CARBONACEOUS (SM 5210B)</t>
  </si>
  <si>
    <t>I200ULT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</si>
</sst>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12" borderId="0" xfId="0" applyFont="1" applyFill="1" applyAlignment="1">
      <alignment/>
    </xf>
    <xf numFmtId="168" fontId="1" fillId="12" borderId="0" xfId="0" applyNumberFormat="1" applyFont="1" applyFill="1" applyAlignment="1">
      <alignment/>
    </xf>
    <xf numFmtId="0" fontId="1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9" t="s">
        <v>105</v>
      </c>
      <c r="B1" s="60"/>
      <c r="C1" s="60"/>
      <c r="D1" s="60"/>
    </row>
    <row r="2" spans="1:4" ht="26.25" customHeight="1">
      <c r="A2" s="5"/>
      <c r="B2" s="18" t="s">
        <v>143</v>
      </c>
      <c r="C2" s="18"/>
      <c r="D2" s="19"/>
    </row>
    <row r="3" spans="1:4" ht="12.75">
      <c r="A3" s="5"/>
      <c r="B3" s="20" t="s">
        <v>144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40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0</v>
      </c>
      <c r="D7" s="13">
        <f>((C7*(C8+C9+C10)))</f>
        <v>0</v>
      </c>
    </row>
    <row r="8" spans="1:4" ht="12.75">
      <c r="A8" s="5"/>
      <c r="B8" s="3" t="s">
        <v>10</v>
      </c>
      <c r="C8" s="9">
        <v>0</v>
      </c>
      <c r="D8" s="14"/>
    </row>
    <row r="9" spans="1:4" ht="12.75">
      <c r="A9" s="5"/>
      <c r="B9" s="3" t="s">
        <v>106</v>
      </c>
      <c r="C9" s="10">
        <f>(C8*0.2755)</f>
        <v>0</v>
      </c>
      <c r="D9" s="15"/>
    </row>
    <row r="10" spans="1:4" ht="12.75">
      <c r="A10" s="5"/>
      <c r="B10" s="3" t="s">
        <v>11</v>
      </c>
      <c r="C10" s="10">
        <f>((C8+C9)*0.1143)</f>
        <v>0</v>
      </c>
      <c r="D10" s="15"/>
    </row>
    <row r="11" spans="1:4" ht="12.75">
      <c r="A11" s="5">
        <v>3</v>
      </c>
      <c r="B11" s="3" t="s">
        <v>4</v>
      </c>
      <c r="C11" s="16"/>
      <c r="D11" s="9">
        <v>150</v>
      </c>
    </row>
    <row r="12" spans="1:4" ht="12.75">
      <c r="A12" s="5">
        <v>4</v>
      </c>
      <c r="B12" s="3" t="s">
        <v>5</v>
      </c>
      <c r="C12" s="16"/>
      <c r="D12" s="9">
        <v>600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750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>
        <v>2343.03</v>
      </c>
      <c r="E20" s="21" t="s">
        <v>142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3093.03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C10" sqref="C10"/>
    </sheetView>
  </sheetViews>
  <sheetFormatPr defaultColWidth="9.140625" defaultRowHeight="12.75"/>
  <cols>
    <col min="1" max="1" width="26.140625" style="25" customWidth="1"/>
    <col min="2" max="2" width="46.00390625" style="25" bestFit="1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 t="s">
        <v>146</v>
      </c>
      <c r="C3" s="26"/>
      <c r="D3" s="23"/>
      <c r="E3" s="23"/>
    </row>
    <row r="4" spans="1:5" ht="11.25">
      <c r="A4" s="24" t="s">
        <v>16</v>
      </c>
      <c r="B4" s="28" t="s">
        <v>147</v>
      </c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109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145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110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111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>
        <v>6</v>
      </c>
      <c r="E22" s="35">
        <f aca="true" t="shared" si="0" ref="E22:E27">C22*D22</f>
        <v>141.24</v>
      </c>
    </row>
    <row r="23" spans="1:5" ht="11.25">
      <c r="A23" s="23" t="s">
        <v>112</v>
      </c>
      <c r="B23" s="23" t="s">
        <v>41</v>
      </c>
      <c r="C23" s="26">
        <v>25.35</v>
      </c>
      <c r="D23" s="39">
        <v>6</v>
      </c>
      <c r="E23" s="35">
        <f t="shared" si="0"/>
        <v>152.10000000000002</v>
      </c>
    </row>
    <row r="24" spans="1:5" ht="11.25">
      <c r="A24" s="23" t="s">
        <v>113</v>
      </c>
      <c r="B24" s="23" t="s">
        <v>42</v>
      </c>
      <c r="C24" s="26">
        <v>29.99</v>
      </c>
      <c r="D24" s="39">
        <v>6</v>
      </c>
      <c r="E24" s="35">
        <f t="shared" si="0"/>
        <v>179.94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114</v>
      </c>
      <c r="B26" s="23" t="s">
        <v>115</v>
      </c>
      <c r="C26" s="26">
        <v>21.45</v>
      </c>
      <c r="D26" s="39"/>
      <c r="E26" s="35">
        <f t="shared" si="0"/>
        <v>0</v>
      </c>
    </row>
    <row r="27" spans="1:5" ht="11.25">
      <c r="A27" s="23" t="s">
        <v>116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117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118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119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120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121</v>
      </c>
      <c r="B33" s="23" t="s">
        <v>122</v>
      </c>
      <c r="C33" s="26">
        <v>15.57</v>
      </c>
      <c r="D33" s="34"/>
      <c r="E33" s="35">
        <f t="shared" si="1"/>
        <v>0</v>
      </c>
    </row>
    <row r="34" spans="1:5" ht="11.25">
      <c r="A34" s="23" t="s">
        <v>123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>
        <v>1</v>
      </c>
      <c r="E36" s="35">
        <f aca="true" t="shared" si="2" ref="E36:E50">C36*D36</f>
        <v>48.75</v>
      </c>
    </row>
    <row r="37" spans="1:5" ht="11.25">
      <c r="A37" s="23" t="s">
        <v>55</v>
      </c>
      <c r="B37" s="23" t="s">
        <v>56</v>
      </c>
      <c r="C37" s="26">
        <v>56.44</v>
      </c>
      <c r="D37" s="34">
        <v>6</v>
      </c>
      <c r="E37" s="35">
        <f t="shared" si="2"/>
        <v>338.64</v>
      </c>
    </row>
    <row r="38" spans="1:5" ht="11.25">
      <c r="A38" s="56" t="s">
        <v>149</v>
      </c>
      <c r="B38" s="56" t="s">
        <v>148</v>
      </c>
      <c r="C38" s="57">
        <v>221</v>
      </c>
      <c r="D38" s="58">
        <v>6</v>
      </c>
      <c r="E38" s="35">
        <f t="shared" si="2"/>
        <v>1326</v>
      </c>
    </row>
    <row r="39" spans="1:5" ht="11.25">
      <c r="A39" s="23" t="s">
        <v>124</v>
      </c>
      <c r="B39" s="23" t="s">
        <v>57</v>
      </c>
      <c r="C39" s="26">
        <v>20.28</v>
      </c>
      <c r="D39" s="34">
        <v>6</v>
      </c>
      <c r="E39" s="35">
        <f t="shared" si="2"/>
        <v>121.68</v>
      </c>
    </row>
    <row r="40" spans="1:5" ht="11.25">
      <c r="A40" s="23" t="s">
        <v>58</v>
      </c>
      <c r="B40" s="23" t="s">
        <v>59</v>
      </c>
      <c r="C40" s="26">
        <v>21.16</v>
      </c>
      <c r="D40" s="34"/>
      <c r="E40" s="35">
        <f t="shared" si="2"/>
        <v>0</v>
      </c>
    </row>
    <row r="41" spans="1:5" ht="11.25">
      <c r="A41" s="23" t="s">
        <v>60</v>
      </c>
      <c r="B41" s="23" t="s">
        <v>61</v>
      </c>
      <c r="C41" s="26">
        <v>22.29</v>
      </c>
      <c r="D41" s="34"/>
      <c r="E41" s="35">
        <f t="shared" si="2"/>
        <v>0</v>
      </c>
    </row>
    <row r="42" spans="1:5" ht="11.25">
      <c r="A42" s="23" t="s">
        <v>125</v>
      </c>
      <c r="B42" s="23" t="s">
        <v>62</v>
      </c>
      <c r="C42" s="26">
        <v>26.65</v>
      </c>
      <c r="D42" s="34"/>
      <c r="E42" s="35">
        <f t="shared" si="2"/>
        <v>0</v>
      </c>
    </row>
    <row r="43" spans="1:5" ht="11.25">
      <c r="A43" s="23" t="s">
        <v>63</v>
      </c>
      <c r="B43" s="23" t="s">
        <v>64</v>
      </c>
      <c r="C43" s="26">
        <v>19.5</v>
      </c>
      <c r="D43" s="34"/>
      <c r="E43" s="35">
        <f t="shared" si="2"/>
        <v>0</v>
      </c>
    </row>
    <row r="44" spans="1:5" ht="11.25">
      <c r="A44" s="23" t="s">
        <v>65</v>
      </c>
      <c r="B44" s="23" t="s">
        <v>66</v>
      </c>
      <c r="C44" s="26">
        <v>29.51</v>
      </c>
      <c r="D44" s="34"/>
      <c r="E44" s="35">
        <f t="shared" si="2"/>
        <v>0</v>
      </c>
    </row>
    <row r="45" spans="1:5" ht="11.25">
      <c r="A45" s="23" t="s">
        <v>126</v>
      </c>
      <c r="B45" s="23" t="s">
        <v>67</v>
      </c>
      <c r="C45" s="26">
        <v>65</v>
      </c>
      <c r="D45" s="34"/>
      <c r="E45" s="35">
        <f t="shared" si="2"/>
        <v>0</v>
      </c>
    </row>
    <row r="46" spans="1:5" ht="15.75" customHeight="1">
      <c r="A46" s="23" t="s">
        <v>68</v>
      </c>
      <c r="B46" s="23" t="s">
        <v>69</v>
      </c>
      <c r="C46" s="26">
        <v>11.38</v>
      </c>
      <c r="D46" s="34"/>
      <c r="E46" s="35">
        <f t="shared" si="2"/>
        <v>0</v>
      </c>
    </row>
    <row r="47" spans="1:5" ht="15.75" customHeight="1">
      <c r="A47" s="23" t="s">
        <v>127</v>
      </c>
      <c r="B47" s="23" t="s">
        <v>70</v>
      </c>
      <c r="C47" s="26">
        <v>17.88</v>
      </c>
      <c r="D47" s="34"/>
      <c r="E47" s="35">
        <f t="shared" si="2"/>
        <v>0</v>
      </c>
    </row>
    <row r="48" spans="1:5" ht="11.25">
      <c r="A48" s="23" t="s">
        <v>128</v>
      </c>
      <c r="B48" s="23" t="s">
        <v>71</v>
      </c>
      <c r="C48" s="26">
        <v>21.48</v>
      </c>
      <c r="D48" s="34"/>
      <c r="E48" s="35">
        <f t="shared" si="2"/>
        <v>0</v>
      </c>
    </row>
    <row r="49" spans="1:5" ht="11.25">
      <c r="A49" s="23" t="s">
        <v>129</v>
      </c>
      <c r="B49" s="23" t="s">
        <v>72</v>
      </c>
      <c r="C49" s="26">
        <v>29.97</v>
      </c>
      <c r="D49" s="34"/>
      <c r="E49" s="35">
        <f t="shared" si="2"/>
        <v>0</v>
      </c>
    </row>
    <row r="50" spans="1:5" ht="11.25">
      <c r="A50" s="23" t="s">
        <v>130</v>
      </c>
      <c r="B50" s="23" t="s">
        <v>73</v>
      </c>
      <c r="C50" s="26">
        <v>5.78</v>
      </c>
      <c r="D50" s="34">
        <v>6</v>
      </c>
      <c r="E50" s="35">
        <f t="shared" si="2"/>
        <v>34.68</v>
      </c>
    </row>
    <row r="51" spans="1:5" ht="11.25">
      <c r="A51" s="22" t="s">
        <v>74</v>
      </c>
      <c r="B51" s="36"/>
      <c r="C51" s="38"/>
      <c r="D51" s="36"/>
      <c r="E51" s="36"/>
    </row>
    <row r="52" spans="1:5" ht="11.25">
      <c r="A52" s="23"/>
      <c r="B52" s="23" t="s">
        <v>75</v>
      </c>
      <c r="C52" s="26">
        <v>50.85</v>
      </c>
      <c r="D52" s="34"/>
      <c r="E52" s="35">
        <f aca="true" t="shared" si="3" ref="E52:E57">C52*D52</f>
        <v>0</v>
      </c>
    </row>
    <row r="53" spans="1:5" ht="11.25">
      <c r="A53" s="23" t="s">
        <v>131</v>
      </c>
      <c r="B53" s="23" t="s">
        <v>76</v>
      </c>
      <c r="C53" s="26">
        <v>12.42</v>
      </c>
      <c r="D53" s="34"/>
      <c r="E53" s="35">
        <f t="shared" si="3"/>
        <v>0</v>
      </c>
    </row>
    <row r="54" spans="1:5" ht="11.25">
      <c r="A54" s="23" t="s">
        <v>132</v>
      </c>
      <c r="B54" s="23" t="s">
        <v>77</v>
      </c>
      <c r="C54" s="26">
        <v>12.42</v>
      </c>
      <c r="D54" s="34"/>
      <c r="E54" s="35">
        <f t="shared" si="3"/>
        <v>0</v>
      </c>
    </row>
    <row r="55" spans="1:5" ht="11.25">
      <c r="A55" s="23" t="s">
        <v>133</v>
      </c>
      <c r="B55" s="23" t="s">
        <v>78</v>
      </c>
      <c r="C55" s="26">
        <v>12.42</v>
      </c>
      <c r="D55" s="34"/>
      <c r="E55" s="35">
        <f t="shared" si="3"/>
        <v>0</v>
      </c>
    </row>
    <row r="56" spans="1:5" ht="11.25">
      <c r="A56" s="23" t="s">
        <v>134</v>
      </c>
      <c r="B56" s="23" t="s">
        <v>79</v>
      </c>
      <c r="C56" s="26">
        <v>12.42</v>
      </c>
      <c r="D56" s="34"/>
      <c r="E56" s="35">
        <f t="shared" si="3"/>
        <v>0</v>
      </c>
    </row>
    <row r="57" spans="1:5" ht="11.25">
      <c r="A57" s="23" t="s">
        <v>135</v>
      </c>
      <c r="B57" s="23" t="s">
        <v>80</v>
      </c>
      <c r="C57" s="26">
        <v>21.13</v>
      </c>
      <c r="D57" s="40">
        <f>MAX(D$53:D$56)</f>
        <v>0</v>
      </c>
      <c r="E57" s="35">
        <f t="shared" si="3"/>
        <v>0</v>
      </c>
    </row>
    <row r="58" spans="1:5" ht="11.25">
      <c r="A58" s="23" t="s">
        <v>81</v>
      </c>
      <c r="B58" s="36"/>
      <c r="C58" s="38"/>
      <c r="D58" s="36"/>
      <c r="E58" s="41"/>
    </row>
    <row r="59" spans="1:5" ht="11.25">
      <c r="A59" s="23"/>
      <c r="B59" s="23" t="s">
        <v>82</v>
      </c>
      <c r="C59" s="26">
        <v>42.14</v>
      </c>
      <c r="D59" s="34">
        <v>0</v>
      </c>
      <c r="E59" s="35">
        <f>C59*D59</f>
        <v>0</v>
      </c>
    </row>
    <row r="60" spans="1:5" s="42" customFormat="1" ht="11.25">
      <c r="A60" s="23"/>
      <c r="B60" s="23" t="s">
        <v>83</v>
      </c>
      <c r="C60" s="26">
        <v>91.82</v>
      </c>
      <c r="D60" s="34">
        <v>0</v>
      </c>
      <c r="E60" s="35">
        <f>C60*D60</f>
        <v>0</v>
      </c>
    </row>
    <row r="61" spans="1:5" ht="11.25">
      <c r="A61" s="23" t="s">
        <v>135</v>
      </c>
      <c r="B61" s="23" t="s">
        <v>80</v>
      </c>
      <c r="C61" s="26">
        <v>21.13</v>
      </c>
      <c r="D61" s="40">
        <f>MAX(D$59:D$60)</f>
        <v>0</v>
      </c>
      <c r="E61" s="35">
        <f>C61*D61</f>
        <v>0</v>
      </c>
    </row>
    <row r="62" spans="1:5" ht="11.25">
      <c r="A62" s="22" t="s">
        <v>84</v>
      </c>
      <c r="B62" s="36"/>
      <c r="C62" s="38"/>
      <c r="D62" s="36"/>
      <c r="E62" s="36"/>
    </row>
    <row r="63" spans="1:5" ht="11.25">
      <c r="A63" s="23" t="s">
        <v>85</v>
      </c>
      <c r="B63" s="23" t="s">
        <v>86</v>
      </c>
      <c r="C63" s="26">
        <v>16.25</v>
      </c>
      <c r="D63" s="40">
        <f>D65</f>
        <v>0</v>
      </c>
      <c r="E63" s="35">
        <f>C63*D63</f>
        <v>0</v>
      </c>
    </row>
    <row r="64" spans="1:5" ht="11.25">
      <c r="A64" s="23" t="s">
        <v>87</v>
      </c>
      <c r="B64" s="23" t="s">
        <v>88</v>
      </c>
      <c r="C64" s="26">
        <v>29.25</v>
      </c>
      <c r="D64" s="40">
        <f>D65</f>
        <v>0</v>
      </c>
      <c r="E64" s="35">
        <f>C64*D64</f>
        <v>0</v>
      </c>
    </row>
    <row r="65" spans="1:5" ht="11.25">
      <c r="A65" s="23" t="s">
        <v>89</v>
      </c>
      <c r="B65" s="23" t="s">
        <v>136</v>
      </c>
      <c r="C65" s="26">
        <v>169</v>
      </c>
      <c r="D65" s="34"/>
      <c r="E65" s="35">
        <f>C65*D65</f>
        <v>0</v>
      </c>
    </row>
    <row r="66" spans="1:5" ht="11.25">
      <c r="A66" s="23" t="s">
        <v>90</v>
      </c>
      <c r="B66" s="23" t="s">
        <v>91</v>
      </c>
      <c r="C66" s="26">
        <v>72.73</v>
      </c>
      <c r="D66" s="43"/>
      <c r="E66" s="35">
        <f>C66*D66</f>
        <v>0</v>
      </c>
    </row>
    <row r="67" spans="1:5" ht="11.25">
      <c r="A67" s="23" t="s">
        <v>92</v>
      </c>
      <c r="B67" s="23" t="s">
        <v>93</v>
      </c>
      <c r="C67" s="26">
        <v>22.75</v>
      </c>
      <c r="D67" s="44">
        <f>D66</f>
        <v>0</v>
      </c>
      <c r="E67" s="35">
        <f>C67*D67</f>
        <v>0</v>
      </c>
    </row>
    <row r="68" spans="1:5" ht="11.25">
      <c r="A68" s="22" t="s">
        <v>94</v>
      </c>
      <c r="B68" s="36"/>
      <c r="C68" s="38"/>
      <c r="D68" s="36"/>
      <c r="E68" s="36"/>
    </row>
    <row r="69" spans="1:5" ht="11.25">
      <c r="A69" s="23"/>
      <c r="B69" s="23" t="s">
        <v>95</v>
      </c>
      <c r="C69" s="38"/>
      <c r="D69" s="34"/>
      <c r="E69" s="36"/>
    </row>
    <row r="70" spans="1:5" ht="11.25">
      <c r="A70" s="23"/>
      <c r="B70" s="23" t="s">
        <v>96</v>
      </c>
      <c r="C70" s="38"/>
      <c r="D70" s="34"/>
      <c r="E70" s="36"/>
    </row>
    <row r="71" spans="1:5" ht="11.25">
      <c r="A71" s="23"/>
      <c r="B71" s="23" t="s">
        <v>97</v>
      </c>
      <c r="C71" s="38"/>
      <c r="D71" s="34"/>
      <c r="E71" s="36"/>
    </row>
    <row r="72" spans="1:5" ht="11.25">
      <c r="A72" s="23"/>
      <c r="B72" s="23" t="s">
        <v>98</v>
      </c>
      <c r="C72" s="38"/>
      <c r="D72" s="34"/>
      <c r="E72" s="36"/>
    </row>
    <row r="73" spans="1:5" ht="11.25">
      <c r="A73" s="23"/>
      <c r="B73" s="23" t="s">
        <v>99</v>
      </c>
      <c r="C73" s="38"/>
      <c r="D73" s="34"/>
      <c r="E73" s="36"/>
    </row>
    <row r="74" spans="1:5" ht="18" customHeight="1">
      <c r="A74" s="23"/>
      <c r="B74" s="23" t="s">
        <v>100</v>
      </c>
      <c r="C74" s="38"/>
      <c r="D74" s="34"/>
      <c r="E74" s="36"/>
    </row>
    <row r="75" spans="1:5" ht="12.75" customHeight="1" hidden="1">
      <c r="A75" s="23"/>
      <c r="B75" s="23" t="s">
        <v>101</v>
      </c>
      <c r="C75" s="38"/>
      <c r="D75" s="34"/>
      <c r="E75" s="36"/>
    </row>
    <row r="76" spans="1:5" s="45" customFormat="1" ht="11.25">
      <c r="A76" s="23"/>
      <c r="B76" s="23" t="s">
        <v>102</v>
      </c>
      <c r="C76" s="38"/>
      <c r="D76" s="34"/>
      <c r="E76" s="36"/>
    </row>
    <row r="77" spans="1:5" ht="11.25">
      <c r="A77" s="23"/>
      <c r="B77" s="23" t="s">
        <v>103</v>
      </c>
      <c r="C77" s="26"/>
      <c r="D77" s="23"/>
      <c r="E77" s="23"/>
    </row>
    <row r="78" spans="1:10" ht="18.75">
      <c r="A78" s="23"/>
      <c r="B78" s="23"/>
      <c r="C78" s="46"/>
      <c r="D78" s="23"/>
      <c r="E78" s="49">
        <f>SUM(E17:E77)</f>
        <v>2343.0299999999997</v>
      </c>
      <c r="G78" s="52"/>
      <c r="H78" s="52"/>
      <c r="I78" s="52"/>
      <c r="J78" s="52"/>
    </row>
    <row r="79" spans="1:5" ht="11.25">
      <c r="A79" s="23"/>
      <c r="B79" s="23"/>
      <c r="C79" s="26"/>
      <c r="D79" s="23"/>
      <c r="E79" s="23"/>
    </row>
    <row r="80" spans="1:11" ht="18.75">
      <c r="A80" s="23" t="s">
        <v>137</v>
      </c>
      <c r="B80" s="23"/>
      <c r="C80" s="26"/>
      <c r="D80" s="23"/>
      <c r="E80" s="51" t="s">
        <v>141</v>
      </c>
      <c r="F80" s="50"/>
      <c r="G80" s="50"/>
      <c r="H80" s="50"/>
      <c r="I80" s="50"/>
      <c r="J80" s="50"/>
      <c r="K80" s="50"/>
    </row>
    <row r="81" spans="1:5" ht="11.25">
      <c r="A81" s="23"/>
      <c r="B81" s="23" t="s">
        <v>138</v>
      </c>
      <c r="C81" s="26"/>
      <c r="D81" s="23"/>
      <c r="E81" s="23"/>
    </row>
    <row r="82" spans="1:5" ht="11.25">
      <c r="A82" s="23"/>
      <c r="B82" s="23" t="s">
        <v>139</v>
      </c>
      <c r="C82" s="26"/>
      <c r="D82" s="23"/>
      <c r="E82" s="23"/>
    </row>
    <row r="83" spans="1:5" ht="11.25">
      <c r="A83" s="23"/>
      <c r="B83" s="47" t="s">
        <v>140</v>
      </c>
      <c r="C83" s="26"/>
      <c r="D83" s="23"/>
      <c r="E83" s="23"/>
    </row>
  </sheetData>
  <hyperlinks>
    <hyperlink ref="B83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Pat Oldenburg</cp:lastModifiedBy>
  <cp:lastPrinted>2007-05-31T19:37:05Z</cp:lastPrinted>
  <dcterms:created xsi:type="dcterms:W3CDTF">2007-02-17T21:04:24Z</dcterms:created>
  <dcterms:modified xsi:type="dcterms:W3CDTF">2009-02-25T17:40:59Z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