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OVERALL PROJECT CALCULATIONS" sheetId="1" r:id="rId1"/>
    <sheet name="SLOH SPREADSHEET" sheetId="2" r:id="rId2"/>
  </sheets>
  <definedNames>
    <definedName name="_xlnm.Print_Area" localSheetId="0">'OVERALL PROJECT CALCULATIONS'!$A$1:$D$25</definedName>
    <definedName name="_xlnm.Print_Area" localSheetId="1">'SLOH SPREADSHEET'!$A$1:$C$46</definedName>
  </definedNames>
  <calcPr fullCalcOnLoad="1"/>
</workbook>
</file>

<file path=xl/comments2.xml><?xml version="1.0" encoding="utf-8"?>
<comments xmlns="http://schemas.openxmlformats.org/spreadsheetml/2006/main">
  <authors>
    <author>Ronald Arneson</author>
  </authors>
  <commentList>
    <comment ref="B30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  <comment ref="B32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suspended solids also</t>
        </r>
      </text>
    </comment>
    <comment ref="B33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</commentList>
</comments>
</file>

<file path=xl/sharedStrings.xml><?xml version="1.0" encoding="utf-8"?>
<sst xmlns="http://schemas.openxmlformats.org/spreadsheetml/2006/main" count="148" uniqueCount="146">
  <si>
    <t>SLOH Lab Services*</t>
  </si>
  <si>
    <t>Equipment &lt;$5,000</t>
  </si>
  <si>
    <t>Partner Contributions</t>
  </si>
  <si>
    <t>FTE Hours</t>
  </si>
  <si>
    <t xml:space="preserve"> Supplies</t>
  </si>
  <si>
    <t>Travel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</si>
  <si>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</si>
  <si>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</si>
  <si>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</si>
  <si>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</si>
  <si>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</si>
  <si>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</si>
  <si>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</si>
  <si>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</si>
  <si>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</si>
  <si>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</si>
  <si>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</si>
  <si>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</si>
  <si>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</si>
  <si>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</si>
  <si>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</si>
  <si>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</si>
  <si>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</si>
  <si>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</si>
  <si>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>Test ID</t>
  </si>
  <si>
    <t>Test Description</t>
  </si>
  <si>
    <t xml:space="preserve"> # of</t>
  </si>
  <si>
    <t>Total for</t>
  </si>
  <si>
    <t>Samples</t>
  </si>
  <si>
    <t>Test</t>
  </si>
  <si>
    <t>Bacti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</si>
  <si>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</si>
  <si>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</si>
  <si>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</si>
  <si>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</si>
  <si>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</si>
  <si>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</si>
  <si>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</si>
  <si>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</si>
  <si>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</si>
  <si>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</si>
  <si>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NITRATE PLUS NITRITE-N</t>
  </si>
  <si>
    <t>TOTAL KJELDAHL NITROGEN</t>
  </si>
  <si>
    <t>I520PLT</t>
  </si>
  <si>
    <t>TOTAL PHOSPHORUS</t>
  </si>
  <si>
    <t>ORTHOPHOSPHATE AS P, LOW RANGE</t>
  </si>
  <si>
    <t>Solids</t>
  </si>
  <si>
    <t>TOTAL SOLIDS</t>
  </si>
  <si>
    <t>TOTAL VOLATILE SOLIDS</t>
  </si>
  <si>
    <t>SUSPENDED SOLIDS</t>
  </si>
  <si>
    <t>VOLATILE SUSPENDED SOLIDS</t>
  </si>
  <si>
    <t>TURBIDITY</t>
  </si>
  <si>
    <t>Misc.</t>
  </si>
  <si>
    <t>I120ALT</t>
  </si>
  <si>
    <t>ALKALINITY, GRAN TECHNIQUE</t>
  </si>
  <si>
    <t>I180ALT</t>
  </si>
  <si>
    <t>BOD, 5 DAY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</si>
  <si>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</si>
  <si>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</si>
  <si>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</si>
  <si>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</si>
  <si>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</si>
  <si>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COD,LOW LEVEL</t>
  </si>
  <si>
    <t>I290ALT</t>
  </si>
  <si>
    <t>COLOR, TRUE, PT-CO</t>
  </si>
  <si>
    <t>I305ALT</t>
  </si>
  <si>
    <t>AUTOMATED CONDUCTIVITY, PH &amp; ALKALINITY</t>
  </si>
  <si>
    <t>CYANIDE</t>
  </si>
  <si>
    <t>I500ALT</t>
  </si>
  <si>
    <t>PH, LAB</t>
  </si>
  <si>
    <t>MBAS, COLORIMETRIC</t>
  </si>
  <si>
    <t>SILICA, DISSOLVED, LOW RANGE</t>
  </si>
  <si>
    <t>SULFATE, AUTOMATED</t>
  </si>
  <si>
    <t>FIELD TESTS (Required if field pH, DO, etc. on Lab Slip)</t>
  </si>
  <si>
    <t>Metals</t>
  </si>
  <si>
    <t>Hardness (Includes Ca, Mg, &amp; Digestion)</t>
  </si>
  <si>
    <t>IRON, TOTAL , ICP</t>
  </si>
  <si>
    <t>MANGANESE, TOTAL , ICP</t>
  </si>
  <si>
    <t>POTASSIUM, TOTAL , ICP</t>
  </si>
  <si>
    <t>SODIUM, TOTAL , ICP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</si>
  <si>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</si>
  <si>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</si>
  <si>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</si>
  <si>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</si>
  <si>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</si>
  <si>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</si>
  <si>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</si>
  <si>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</si>
  <si>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</si>
  <si>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</si>
  <si>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</si>
  <si>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</si>
  <si>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</si>
  <si>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</si>
  <si>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</si>
  <si>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</si>
  <si>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</si>
  <si>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</si>
  <si>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</si>
  <si>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</si>
  <si>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</si>
  <si>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</si>
  <si>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</si>
  <si>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</si>
  <si>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* If requesting SLH support, the attached worksheet must be completed.</t>
  </si>
  <si>
    <t>PLEASE FILL IN THE YELLOW HIGHLIGHTED CELLS
Grey Cells Populate Automatically
USE TABS BELOW TO SWITCH BETWEEN WORKSHEETS</t>
  </si>
  <si>
    <t>2c - Fringe @24.58% of Salary</t>
  </si>
  <si>
    <t>Contractual bugs</t>
  </si>
  <si>
    <t>Please fill in all the yellow shaded cells.</t>
  </si>
  <si>
    <t>FY 2009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</si>
  <si>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not be accepted for analysis.  </t>
  </si>
  <si>
    <t>Unit</t>
  </si>
  <si>
    <t>Price</t>
  </si>
  <si>
    <t>I460GLT</t>
  </si>
  <si>
    <t>I470DLT</t>
  </si>
  <si>
    <t>I520PLD</t>
  </si>
  <si>
    <t>TOTAL DISSOLVED PHOSPHORUS</t>
  </si>
  <si>
    <t>I530CLD</t>
  </si>
  <si>
    <t>I640ILT</t>
  </si>
  <si>
    <t>I640ILV</t>
  </si>
  <si>
    <t>I650JLT</t>
  </si>
  <si>
    <t>I650JLV</t>
  </si>
  <si>
    <t>I640ILD</t>
  </si>
  <si>
    <t>TOTAL DISSOLVED SOLIDS, 180 C</t>
  </si>
  <si>
    <t>I660NLT</t>
  </si>
  <si>
    <t>I240FLT</t>
  </si>
  <si>
    <t>I280HLD</t>
  </si>
  <si>
    <t>I319VUT</t>
  </si>
  <si>
    <t>I410ALT</t>
  </si>
  <si>
    <t>I560NLD</t>
  </si>
  <si>
    <t>I600ELT</t>
  </si>
  <si>
    <t>I720BLT</t>
  </si>
  <si>
    <t>I370ID1</t>
  </si>
  <si>
    <t>I400ID1</t>
  </si>
  <si>
    <t>I540ID1</t>
  </si>
  <si>
    <t>I580ID1</t>
  </si>
  <si>
    <t>I322ID1</t>
  </si>
  <si>
    <t>ICP-MS 11 TOTAL RECOVERABLE ($97.50 + $6.50 per element)</t>
  </si>
  <si>
    <t>Please note that if there are parameters you need that do not appear above please ask.</t>
  </si>
  <si>
    <t>Ron Arneson</t>
  </si>
  <si>
    <t>608-221-6322</t>
  </si>
  <si>
    <t>ronald.arneson@wisconsin.gov</t>
  </si>
  <si>
    <t xml:space="preserve">Please copy this final value to the next page of your spreadsheet </t>
  </si>
  <si>
    <t xml:space="preserve">COPY FROM SLOH SPREADSHEET TOTAL </t>
  </si>
  <si>
    <t>Project Budget - State FY 2010</t>
  </si>
  <si>
    <t>July 1, 2009 - June 30,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</si>
</sst>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  <numFmt numFmtId="171" formatCode="mmm\-yyyy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7" fontId="14" fillId="0" borderId="0" xfId="18" applyNumberFormat="1" applyFont="1" applyAlignment="1">
      <alignment horizontal="right"/>
    </xf>
    <xf numFmtId="168" fontId="1" fillId="0" borderId="0" xfId="18" applyNumberFormat="1" applyFont="1" applyAlignment="1">
      <alignment/>
    </xf>
    <xf numFmtId="0" fontId="1" fillId="5" borderId="0" xfId="0" applyFont="1" applyFill="1" applyAlignment="1">
      <alignment/>
    </xf>
    <xf numFmtId="7" fontId="1" fillId="0" borderId="0" xfId="18" applyNumberFormat="1" applyFont="1" applyAlignment="1">
      <alignment/>
    </xf>
    <xf numFmtId="0" fontId="1" fillId="6" borderId="0" xfId="0" applyFont="1" applyFill="1" applyAlignment="1">
      <alignment/>
    </xf>
    <xf numFmtId="7" fontId="1" fillId="6" borderId="0" xfId="18" applyNumberFormat="1" applyFont="1" applyFill="1" applyAlignment="1">
      <alignment/>
    </xf>
    <xf numFmtId="168" fontId="1" fillId="6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44" fontId="1" fillId="6" borderId="0" xfId="18" applyFont="1" applyFill="1" applyAlignment="1">
      <alignment/>
    </xf>
    <xf numFmtId="0" fontId="16" fillId="0" borderId="0" xfId="0" applyFont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5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1" fillId="0" borderId="0" xfId="26" applyFont="1" applyAlignment="1">
      <alignment/>
    </xf>
    <xf numFmtId="0" fontId="1" fillId="0" borderId="0" xfId="0" applyFont="1" applyFill="1" applyBorder="1" applyAlignment="1">
      <alignment/>
    </xf>
    <xf numFmtId="7" fontId="1" fillId="11" borderId="0" xfId="18" applyNumberFormat="1" applyFont="1" applyFill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nald.arneson@wisconsin.gov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7109375" style="0" customWidth="1"/>
  </cols>
  <sheetData>
    <row r="1" spans="1:4" ht="45.75" customHeight="1">
      <c r="A1" s="56" t="s">
        <v>105</v>
      </c>
      <c r="B1" s="57"/>
      <c r="C1" s="57"/>
      <c r="D1" s="57"/>
    </row>
    <row r="2" spans="1:4" ht="26.25" customHeight="1">
      <c r="A2" s="5"/>
      <c r="B2" s="18" t="s">
        <v>144</v>
      </c>
      <c r="C2" s="18"/>
      <c r="D2" s="19"/>
    </row>
    <row r="3" spans="1:4" ht="12.75">
      <c r="A3" s="5"/>
      <c r="B3" s="20" t="s">
        <v>145</v>
      </c>
      <c r="C3" s="20"/>
      <c r="D3" s="19"/>
    </row>
    <row r="4" spans="1:4" ht="12.75">
      <c r="A4" s="5"/>
      <c r="B4" s="4"/>
      <c r="C4" s="4"/>
      <c r="D4" s="5"/>
    </row>
    <row r="5" spans="1:4" ht="12.75">
      <c r="A5" s="5">
        <v>1</v>
      </c>
      <c r="B5" s="3" t="s">
        <v>3</v>
      </c>
      <c r="C5" s="8">
        <v>0</v>
      </c>
      <c r="D5" s="14"/>
    </row>
    <row r="6" spans="1:4" ht="25.5">
      <c r="A6" s="1">
        <v>2</v>
      </c>
      <c r="B6" s="2" t="s">
        <v>7</v>
      </c>
      <c r="C6" s="14"/>
      <c r="D6" s="12" t="s">
        <v>8</v>
      </c>
    </row>
    <row r="7" spans="1:4" ht="12.75">
      <c r="A7" s="5"/>
      <c r="B7" s="3" t="s">
        <v>9</v>
      </c>
      <c r="C7" s="8">
        <v>0</v>
      </c>
      <c r="D7" s="13">
        <f>((C7*(C8+C9+C10)))</f>
        <v>0</v>
      </c>
    </row>
    <row r="8" spans="1:4" ht="12.75">
      <c r="A8" s="5"/>
      <c r="B8" s="3" t="s">
        <v>10</v>
      </c>
      <c r="C8" s="9">
        <v>0</v>
      </c>
      <c r="D8" s="14"/>
    </row>
    <row r="9" spans="1:4" ht="12.75">
      <c r="A9" s="5"/>
      <c r="B9" s="3" t="s">
        <v>106</v>
      </c>
      <c r="C9" s="10">
        <f>(C8*0.2755)</f>
        <v>0</v>
      </c>
      <c r="D9" s="15"/>
    </row>
    <row r="10" spans="1:4" ht="12.75">
      <c r="A10" s="5"/>
      <c r="B10" s="3" t="s">
        <v>11</v>
      </c>
      <c r="C10" s="10">
        <f>((C8+C9)*0.1143)</f>
        <v>0</v>
      </c>
      <c r="D10" s="15"/>
    </row>
    <row r="11" spans="1:4" ht="12.75">
      <c r="A11" s="5">
        <v>3</v>
      </c>
      <c r="B11" s="3" t="s">
        <v>4</v>
      </c>
      <c r="C11" s="16"/>
      <c r="D11" s="9">
        <v>100</v>
      </c>
    </row>
    <row r="12" spans="1:4" ht="12.75">
      <c r="A12" s="5">
        <v>4</v>
      </c>
      <c r="B12" s="3" t="s">
        <v>5</v>
      </c>
      <c r="C12" s="16"/>
      <c r="D12" s="9">
        <v>200</v>
      </c>
    </row>
    <row r="13" spans="1:4" ht="12.75">
      <c r="A13" s="5">
        <v>5</v>
      </c>
      <c r="B13" s="3" t="s">
        <v>107</v>
      </c>
      <c r="C13" s="16"/>
      <c r="D13" s="9">
        <v>0</v>
      </c>
    </row>
    <row r="14" spans="1:4" ht="12.75">
      <c r="A14" s="5">
        <v>6</v>
      </c>
      <c r="B14" s="3" t="s">
        <v>1</v>
      </c>
      <c r="C14" s="16"/>
      <c r="D14" s="9">
        <v>0</v>
      </c>
    </row>
    <row r="15" spans="1:4" ht="13.5" thickBot="1">
      <c r="A15" s="5">
        <v>7</v>
      </c>
      <c r="B15" s="3" t="s">
        <v>6</v>
      </c>
      <c r="C15" s="16"/>
      <c r="D15" s="9">
        <v>0</v>
      </c>
    </row>
    <row r="16" spans="1:4" ht="12.75">
      <c r="A16" s="6">
        <v>8</v>
      </c>
      <c r="B16" s="7" t="s">
        <v>13</v>
      </c>
      <c r="C16" s="7"/>
      <c r="D16" s="17">
        <f>SUM(D7:D15)</f>
        <v>300</v>
      </c>
    </row>
    <row r="17" spans="1:4" ht="12.75">
      <c r="A17" s="5"/>
      <c r="B17" s="5"/>
      <c r="C17" s="5"/>
      <c r="D17" s="5"/>
    </row>
    <row r="18" spans="1:4" ht="12.75">
      <c r="A18" s="5">
        <v>9</v>
      </c>
      <c r="B18" s="3" t="s">
        <v>2</v>
      </c>
      <c r="C18" s="3"/>
      <c r="D18" s="11">
        <v>0</v>
      </c>
    </row>
    <row r="19" spans="1:4" ht="12.75">
      <c r="A19" s="5"/>
      <c r="B19" s="5"/>
      <c r="C19" s="5"/>
      <c r="D19" s="5"/>
    </row>
    <row r="20" spans="1:10" ht="12.75">
      <c r="A20" s="5">
        <v>10</v>
      </c>
      <c r="B20" s="3" t="s">
        <v>0</v>
      </c>
      <c r="C20" s="3"/>
      <c r="D20" s="11">
        <v>4695</v>
      </c>
      <c r="E20" s="21" t="s">
        <v>143</v>
      </c>
      <c r="F20" s="21"/>
      <c r="G20" s="21"/>
      <c r="H20" s="21"/>
      <c r="I20" s="21"/>
      <c r="J20" s="21"/>
    </row>
    <row r="21" spans="1:4" ht="13.5" thickBot="1">
      <c r="A21" s="5"/>
      <c r="B21" s="5"/>
      <c r="C21" s="5"/>
      <c r="D21" s="5"/>
    </row>
    <row r="22" spans="1:4" ht="12.75">
      <c r="A22" s="6">
        <v>11</v>
      </c>
      <c r="B22" s="7" t="s">
        <v>12</v>
      </c>
      <c r="C22" s="7"/>
      <c r="D22" s="17">
        <f>SUM(D16+D18+D20)</f>
        <v>4995</v>
      </c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5" ht="12.75">
      <c r="A25" s="53" t="s">
        <v>104</v>
      </c>
      <c r="B25" s="54"/>
      <c r="C25" s="53"/>
      <c r="D25" s="55"/>
      <c r="E25" s="54"/>
    </row>
  </sheetData>
  <mergeCells count="1">
    <mergeCell ref="A1:D1"/>
  </mergeCells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94">
      <selection activeCell="A80" sqref="A80"/>
    </sheetView>
  </sheetViews>
  <sheetFormatPr defaultColWidth="9.140625" defaultRowHeight="12.75"/>
  <cols>
    <col min="1" max="1" width="26.140625" style="25" customWidth="1"/>
    <col min="2" max="2" width="27.421875" style="25" customWidth="1"/>
    <col min="3" max="7" width="10.421875" style="25" customWidth="1"/>
    <col min="8" max="16384" width="9.140625" style="25" customWidth="1"/>
  </cols>
  <sheetData>
    <row r="1" spans="1:5" ht="12" customHeight="1">
      <c r="A1" s="22" t="s">
        <v>14</v>
      </c>
      <c r="B1" s="23"/>
      <c r="C1" s="26"/>
      <c r="D1" s="23"/>
      <c r="E1" s="23"/>
    </row>
    <row r="2" spans="1:5" ht="12.75" customHeight="1">
      <c r="A2" s="23"/>
      <c r="B2" s="23" t="s">
        <v>108</v>
      </c>
      <c r="C2" s="26"/>
      <c r="D2" s="23"/>
      <c r="E2" s="23"/>
    </row>
    <row r="3" spans="1:5" ht="11.25">
      <c r="A3" s="24" t="s">
        <v>15</v>
      </c>
      <c r="B3" s="27"/>
      <c r="C3" s="26"/>
      <c r="D3" s="23"/>
      <c r="E3" s="23"/>
    </row>
    <row r="4" spans="1:5" ht="11.25">
      <c r="A4" s="24" t="s">
        <v>16</v>
      </c>
      <c r="B4" s="28"/>
      <c r="C4" s="26"/>
      <c r="E4" s="23"/>
    </row>
    <row r="5" spans="1:5" ht="11.25">
      <c r="A5" s="24" t="s">
        <v>17</v>
      </c>
      <c r="B5" s="28"/>
      <c r="C5" s="26"/>
      <c r="D5" s="23"/>
      <c r="E5" s="23"/>
    </row>
    <row r="6" spans="1:5" ht="11.25">
      <c r="A6" s="24" t="s">
        <v>18</v>
      </c>
      <c r="B6" s="28"/>
      <c r="C6" s="48" t="s">
        <v>110</v>
      </c>
      <c r="D6" s="23"/>
      <c r="E6" s="23"/>
    </row>
    <row r="7" spans="1:5" ht="11.25">
      <c r="A7" s="24" t="s">
        <v>19</v>
      </c>
      <c r="B7" s="28"/>
      <c r="C7" s="26"/>
      <c r="D7" s="23"/>
      <c r="E7" s="23"/>
    </row>
    <row r="8" spans="1:5" ht="11.25">
      <c r="A8" s="24" t="s">
        <v>20</v>
      </c>
      <c r="B8" s="28" t="s">
        <v>21</v>
      </c>
      <c r="C8" s="26"/>
      <c r="D8" s="23"/>
      <c r="E8" s="23"/>
    </row>
    <row r="9" spans="1:5" ht="11.25">
      <c r="A9" s="24" t="s">
        <v>22</v>
      </c>
      <c r="B9" s="28"/>
      <c r="C9" s="26"/>
      <c r="D9" s="23"/>
      <c r="E9" s="23"/>
    </row>
    <row r="10" spans="1:5" ht="33" customHeight="1">
      <c r="A10" s="24" t="s">
        <v>23</v>
      </c>
      <c r="B10" s="28" t="s">
        <v>109</v>
      </c>
      <c r="C10" s="26"/>
      <c r="D10" s="23"/>
      <c r="E10" s="23"/>
    </row>
    <row r="11" spans="1:5" ht="11.25">
      <c r="A11" s="24"/>
      <c r="B11" s="29"/>
      <c r="C11" s="26"/>
      <c r="D11" s="23"/>
      <c r="E11" s="23"/>
    </row>
    <row r="12" spans="1:5" ht="11.25">
      <c r="A12" s="24"/>
      <c r="C12" s="26"/>
      <c r="D12" s="23"/>
      <c r="E12" s="23"/>
    </row>
    <row r="13" spans="1:5" ht="11.25">
      <c r="A13" s="23"/>
      <c r="B13" s="23"/>
      <c r="C13" s="26"/>
      <c r="D13" s="23"/>
      <c r="E13" s="23"/>
    </row>
    <row r="14" spans="1:5" ht="15.75" customHeight="1">
      <c r="A14" s="22" t="s">
        <v>24</v>
      </c>
      <c r="B14" s="22" t="s">
        <v>25</v>
      </c>
      <c r="C14" s="30" t="s">
        <v>111</v>
      </c>
      <c r="D14" s="31" t="s">
        <v>26</v>
      </c>
      <c r="E14" s="32" t="s">
        <v>27</v>
      </c>
    </row>
    <row r="15" spans="1:5" ht="11.25">
      <c r="A15" s="22"/>
      <c r="B15" s="22"/>
      <c r="C15" s="30" t="s">
        <v>112</v>
      </c>
      <c r="D15" s="31" t="s">
        <v>28</v>
      </c>
      <c r="E15" s="32" t="s">
        <v>29</v>
      </c>
    </row>
    <row r="16" spans="1:5" ht="11.25">
      <c r="A16" s="22" t="s">
        <v>30</v>
      </c>
      <c r="B16" s="24"/>
      <c r="C16" s="33"/>
      <c r="D16" s="23"/>
      <c r="E16" s="23"/>
    </row>
    <row r="17" spans="1:5" ht="11.25">
      <c r="A17" s="23" t="s">
        <v>31</v>
      </c>
      <c r="B17" s="23" t="s">
        <v>32</v>
      </c>
      <c r="C17" s="26">
        <v>32.33</v>
      </c>
      <c r="D17" s="34"/>
      <c r="E17" s="35">
        <f>C17*D17</f>
        <v>0</v>
      </c>
    </row>
    <row r="18" spans="1:5" ht="11.25">
      <c r="A18" s="23" t="s">
        <v>33</v>
      </c>
      <c r="B18" s="23" t="s">
        <v>34</v>
      </c>
      <c r="C18" s="26">
        <v>32.33</v>
      </c>
      <c r="D18" s="34"/>
      <c r="E18" s="35">
        <f>C18*D18</f>
        <v>0</v>
      </c>
    </row>
    <row r="19" spans="1:5" ht="11.25">
      <c r="A19" s="23" t="s">
        <v>35</v>
      </c>
      <c r="B19" s="23" t="s">
        <v>36</v>
      </c>
      <c r="C19" s="26">
        <v>32.33</v>
      </c>
      <c r="D19" s="34"/>
      <c r="E19" s="35">
        <f>C19*D19</f>
        <v>0</v>
      </c>
    </row>
    <row r="20" spans="1:5" ht="11.25">
      <c r="A20" s="22" t="s">
        <v>37</v>
      </c>
      <c r="B20" s="24"/>
      <c r="C20" s="33"/>
      <c r="D20" s="36"/>
      <c r="E20" s="37"/>
    </row>
    <row r="21" spans="1:5" ht="11.25">
      <c r="A21" s="22" t="s">
        <v>38</v>
      </c>
      <c r="B21" s="36"/>
      <c r="C21" s="38"/>
      <c r="D21" s="36"/>
      <c r="E21" s="36"/>
    </row>
    <row r="22" spans="1:5" ht="11.25">
      <c r="A22" s="23" t="s">
        <v>39</v>
      </c>
      <c r="B22" s="23" t="s">
        <v>40</v>
      </c>
      <c r="C22" s="26">
        <v>23.54</v>
      </c>
      <c r="D22" s="39"/>
      <c r="E22" s="35">
        <f aca="true" t="shared" si="0" ref="E22:E27">C22*D22</f>
        <v>0</v>
      </c>
    </row>
    <row r="23" spans="1:5" ht="11.25">
      <c r="A23" s="23" t="s">
        <v>113</v>
      </c>
      <c r="B23" s="23" t="s">
        <v>41</v>
      </c>
      <c r="C23" s="26">
        <v>25.35</v>
      </c>
      <c r="D23" s="39"/>
      <c r="E23" s="35">
        <f t="shared" si="0"/>
        <v>0</v>
      </c>
    </row>
    <row r="24" spans="1:5" ht="11.25">
      <c r="A24" s="23" t="s">
        <v>114</v>
      </c>
      <c r="B24" s="23" t="s">
        <v>42</v>
      </c>
      <c r="C24" s="26">
        <v>29.99</v>
      </c>
      <c r="D24" s="39"/>
      <c r="E24" s="35">
        <f t="shared" si="0"/>
        <v>0</v>
      </c>
    </row>
    <row r="25" spans="1:5" ht="11.25">
      <c r="A25" s="23" t="s">
        <v>43</v>
      </c>
      <c r="B25" s="23" t="s">
        <v>44</v>
      </c>
      <c r="C25" s="26">
        <v>21.45</v>
      </c>
      <c r="D25" s="39"/>
      <c r="E25" s="35">
        <f t="shared" si="0"/>
        <v>0</v>
      </c>
    </row>
    <row r="26" spans="1:5" ht="11.25">
      <c r="A26" s="23" t="s">
        <v>115</v>
      </c>
      <c r="B26" s="23" t="s">
        <v>116</v>
      </c>
      <c r="C26" s="26">
        <v>21.45</v>
      </c>
      <c r="D26" s="39"/>
      <c r="E26" s="35">
        <f t="shared" si="0"/>
        <v>0</v>
      </c>
    </row>
    <row r="27" spans="1:5" ht="11.25">
      <c r="A27" s="23" t="s">
        <v>117</v>
      </c>
      <c r="B27" s="23" t="s">
        <v>45</v>
      </c>
      <c r="C27" s="26">
        <v>15.15</v>
      </c>
      <c r="D27" s="39"/>
      <c r="E27" s="35">
        <f t="shared" si="0"/>
        <v>0</v>
      </c>
    </row>
    <row r="28" spans="1:5" ht="11.25">
      <c r="A28" s="22" t="s">
        <v>46</v>
      </c>
      <c r="B28" s="36"/>
      <c r="C28" s="38"/>
      <c r="D28" s="36"/>
      <c r="E28" s="36"/>
    </row>
    <row r="29" spans="1:5" ht="11.25">
      <c r="A29" s="23" t="s">
        <v>118</v>
      </c>
      <c r="B29" s="23" t="s">
        <v>47</v>
      </c>
      <c r="C29" s="26">
        <v>14.09</v>
      </c>
      <c r="D29" s="34"/>
      <c r="E29" s="35">
        <f aca="true" t="shared" si="1" ref="E29:E34">C29*D29</f>
        <v>0</v>
      </c>
    </row>
    <row r="30" spans="1:5" ht="11.25">
      <c r="A30" s="23" t="s">
        <v>119</v>
      </c>
      <c r="B30" s="23" t="s">
        <v>48</v>
      </c>
      <c r="C30" s="26">
        <v>9.12</v>
      </c>
      <c r="D30" s="34"/>
      <c r="E30" s="35">
        <f t="shared" si="1"/>
        <v>0</v>
      </c>
    </row>
    <row r="31" spans="1:5" ht="11.25">
      <c r="A31" s="23" t="s">
        <v>120</v>
      </c>
      <c r="B31" s="23" t="s">
        <v>49</v>
      </c>
      <c r="C31" s="26">
        <v>17.09</v>
      </c>
      <c r="D31" s="34"/>
      <c r="E31" s="35">
        <f t="shared" si="1"/>
        <v>0</v>
      </c>
    </row>
    <row r="32" spans="1:5" ht="11.25">
      <c r="A32" s="23" t="s">
        <v>121</v>
      </c>
      <c r="B32" s="23" t="s">
        <v>50</v>
      </c>
      <c r="C32" s="26">
        <v>9.12</v>
      </c>
      <c r="D32" s="34"/>
      <c r="E32" s="35">
        <f t="shared" si="1"/>
        <v>0</v>
      </c>
    </row>
    <row r="33" spans="1:5" ht="11.25">
      <c r="A33" s="23" t="s">
        <v>122</v>
      </c>
      <c r="B33" s="23" t="s">
        <v>123</v>
      </c>
      <c r="C33" s="26">
        <v>15.57</v>
      </c>
      <c r="D33" s="34"/>
      <c r="E33" s="35">
        <f t="shared" si="1"/>
        <v>0</v>
      </c>
    </row>
    <row r="34" spans="1:5" ht="11.25">
      <c r="A34" s="23" t="s">
        <v>124</v>
      </c>
      <c r="B34" s="23" t="s">
        <v>51</v>
      </c>
      <c r="C34" s="26">
        <v>9.02</v>
      </c>
      <c r="D34" s="34"/>
      <c r="E34" s="35">
        <f t="shared" si="1"/>
        <v>0</v>
      </c>
    </row>
    <row r="35" spans="1:5" ht="11.25">
      <c r="A35" s="22" t="s">
        <v>52</v>
      </c>
      <c r="B35" s="36"/>
      <c r="C35" s="38"/>
      <c r="D35" s="36"/>
      <c r="E35" s="36"/>
    </row>
    <row r="36" spans="1:5" ht="11.25">
      <c r="A36" s="23" t="s">
        <v>53</v>
      </c>
      <c r="B36" s="23" t="s">
        <v>54</v>
      </c>
      <c r="C36" s="26">
        <v>48.75</v>
      </c>
      <c r="D36" s="34"/>
      <c r="E36" s="35">
        <f aca="true" t="shared" si="2" ref="E36:E49">C36*D36</f>
        <v>0</v>
      </c>
    </row>
    <row r="37" spans="1:5" ht="11.25">
      <c r="A37" s="23" t="s">
        <v>55</v>
      </c>
      <c r="B37" s="23" t="s">
        <v>56</v>
      </c>
      <c r="C37" s="26">
        <v>56.44</v>
      </c>
      <c r="D37" s="34"/>
      <c r="E37" s="35">
        <f t="shared" si="2"/>
        <v>0</v>
      </c>
    </row>
    <row r="38" spans="1:5" ht="11.25">
      <c r="A38" s="23" t="s">
        <v>125</v>
      </c>
      <c r="B38" s="23" t="s">
        <v>57</v>
      </c>
      <c r="C38" s="26">
        <v>20.28</v>
      </c>
      <c r="D38" s="34"/>
      <c r="E38" s="35">
        <f t="shared" si="2"/>
        <v>0</v>
      </c>
    </row>
    <row r="39" spans="1:5" ht="11.25">
      <c r="A39" s="23" t="s">
        <v>58</v>
      </c>
      <c r="B39" s="23" t="s">
        <v>59</v>
      </c>
      <c r="C39" s="26">
        <v>21.16</v>
      </c>
      <c r="D39" s="34"/>
      <c r="E39" s="35">
        <f t="shared" si="2"/>
        <v>0</v>
      </c>
    </row>
    <row r="40" spans="1:5" ht="11.25">
      <c r="A40" s="23" t="s">
        <v>60</v>
      </c>
      <c r="B40" s="23" t="s">
        <v>61</v>
      </c>
      <c r="C40" s="26">
        <v>22.29</v>
      </c>
      <c r="D40" s="34"/>
      <c r="E40" s="35">
        <f t="shared" si="2"/>
        <v>0</v>
      </c>
    </row>
    <row r="41" spans="1:5" ht="11.25">
      <c r="A41" s="23" t="s">
        <v>126</v>
      </c>
      <c r="B41" s="23" t="s">
        <v>62</v>
      </c>
      <c r="C41" s="26">
        <v>26.65</v>
      </c>
      <c r="D41" s="34"/>
      <c r="E41" s="35">
        <f t="shared" si="2"/>
        <v>0</v>
      </c>
    </row>
    <row r="42" spans="1:5" ht="11.25">
      <c r="A42" s="23" t="s">
        <v>63</v>
      </c>
      <c r="B42" s="23" t="s">
        <v>64</v>
      </c>
      <c r="C42" s="26">
        <v>19.5</v>
      </c>
      <c r="D42" s="34"/>
      <c r="E42" s="35">
        <f t="shared" si="2"/>
        <v>0</v>
      </c>
    </row>
    <row r="43" spans="1:5" ht="11.25">
      <c r="A43" s="23" t="s">
        <v>65</v>
      </c>
      <c r="B43" s="23" t="s">
        <v>66</v>
      </c>
      <c r="C43" s="26">
        <v>29.51</v>
      </c>
      <c r="D43" s="34"/>
      <c r="E43" s="35">
        <f t="shared" si="2"/>
        <v>0</v>
      </c>
    </row>
    <row r="44" spans="1:5" ht="11.25">
      <c r="A44" s="23" t="s">
        <v>127</v>
      </c>
      <c r="B44" s="23" t="s">
        <v>67</v>
      </c>
      <c r="C44" s="26">
        <v>65</v>
      </c>
      <c r="D44" s="34"/>
      <c r="E44" s="35">
        <f t="shared" si="2"/>
        <v>0</v>
      </c>
    </row>
    <row r="45" spans="1:5" ht="15.75" customHeight="1">
      <c r="A45" s="23" t="s">
        <v>68</v>
      </c>
      <c r="B45" s="23" t="s">
        <v>69</v>
      </c>
      <c r="C45" s="26">
        <v>11.38</v>
      </c>
      <c r="D45" s="34"/>
      <c r="E45" s="35">
        <f t="shared" si="2"/>
        <v>0</v>
      </c>
    </row>
    <row r="46" spans="1:5" ht="15.75" customHeight="1">
      <c r="A46" s="23" t="s">
        <v>128</v>
      </c>
      <c r="B46" s="23" t="s">
        <v>70</v>
      </c>
      <c r="C46" s="26">
        <v>17.88</v>
      </c>
      <c r="D46" s="34"/>
      <c r="E46" s="35">
        <f t="shared" si="2"/>
        <v>0</v>
      </c>
    </row>
    <row r="47" spans="1:5" ht="11.25">
      <c r="A47" s="23" t="s">
        <v>129</v>
      </c>
      <c r="B47" s="23" t="s">
        <v>71</v>
      </c>
      <c r="C47" s="26">
        <v>21.48</v>
      </c>
      <c r="D47" s="34"/>
      <c r="E47" s="35">
        <f t="shared" si="2"/>
        <v>0</v>
      </c>
    </row>
    <row r="48" spans="1:5" ht="11.25">
      <c r="A48" s="23" t="s">
        <v>130</v>
      </c>
      <c r="B48" s="23" t="s">
        <v>72</v>
      </c>
      <c r="C48" s="26">
        <v>29.97</v>
      </c>
      <c r="D48" s="34"/>
      <c r="E48" s="35">
        <f t="shared" si="2"/>
        <v>0</v>
      </c>
    </row>
    <row r="49" spans="1:5" ht="11.25">
      <c r="A49" s="23" t="s">
        <v>131</v>
      </c>
      <c r="B49" s="23" t="s">
        <v>73</v>
      </c>
      <c r="C49" s="26">
        <v>5.78</v>
      </c>
      <c r="D49" s="34"/>
      <c r="E49" s="35">
        <f t="shared" si="2"/>
        <v>0</v>
      </c>
    </row>
    <row r="50" spans="1:5" ht="11.25">
      <c r="A50" s="22" t="s">
        <v>74</v>
      </c>
      <c r="B50" s="36"/>
      <c r="C50" s="38"/>
      <c r="D50" s="36"/>
      <c r="E50" s="36"/>
    </row>
    <row r="51" spans="1:5" ht="11.25">
      <c r="A51" s="23"/>
      <c r="B51" s="23" t="s">
        <v>75</v>
      </c>
      <c r="C51" s="26">
        <v>50.85</v>
      </c>
      <c r="D51" s="34"/>
      <c r="E51" s="35">
        <f aca="true" t="shared" si="3" ref="E51:E56">C51*D51</f>
        <v>0</v>
      </c>
    </row>
    <row r="52" spans="1:5" ht="11.25">
      <c r="A52" s="23" t="s">
        <v>132</v>
      </c>
      <c r="B52" s="23" t="s">
        <v>76</v>
      </c>
      <c r="C52" s="26">
        <v>12.42</v>
      </c>
      <c r="D52" s="34"/>
      <c r="E52" s="35">
        <f t="shared" si="3"/>
        <v>0</v>
      </c>
    </row>
    <row r="53" spans="1:5" ht="11.25">
      <c r="A53" s="23" t="s">
        <v>133</v>
      </c>
      <c r="B53" s="23" t="s">
        <v>77</v>
      </c>
      <c r="C53" s="26">
        <v>12.42</v>
      </c>
      <c r="D53" s="34"/>
      <c r="E53" s="35">
        <f t="shared" si="3"/>
        <v>0</v>
      </c>
    </row>
    <row r="54" spans="1:5" ht="11.25">
      <c r="A54" s="23" t="s">
        <v>134</v>
      </c>
      <c r="B54" s="23" t="s">
        <v>78</v>
      </c>
      <c r="C54" s="26">
        <v>12.42</v>
      </c>
      <c r="D54" s="34"/>
      <c r="E54" s="35">
        <f t="shared" si="3"/>
        <v>0</v>
      </c>
    </row>
    <row r="55" spans="1:5" ht="11.25">
      <c r="A55" s="23" t="s">
        <v>135</v>
      </c>
      <c r="B55" s="23" t="s">
        <v>79</v>
      </c>
      <c r="C55" s="26">
        <v>12.42</v>
      </c>
      <c r="D55" s="34"/>
      <c r="E55" s="35">
        <f t="shared" si="3"/>
        <v>0</v>
      </c>
    </row>
    <row r="56" spans="1:5" ht="11.25">
      <c r="A56" s="23" t="s">
        <v>136</v>
      </c>
      <c r="B56" s="23" t="s">
        <v>80</v>
      </c>
      <c r="C56" s="26">
        <v>21.13</v>
      </c>
      <c r="D56" s="40">
        <f>MAX(D$52:D$55)</f>
        <v>0</v>
      </c>
      <c r="E56" s="35">
        <f t="shared" si="3"/>
        <v>0</v>
      </c>
    </row>
    <row r="57" spans="1:5" ht="11.25">
      <c r="A57" s="23" t="s">
        <v>81</v>
      </c>
      <c r="B57" s="36"/>
      <c r="C57" s="38"/>
      <c r="D57" s="36"/>
      <c r="E57" s="41"/>
    </row>
    <row r="58" spans="1:5" ht="11.25">
      <c r="A58" s="23"/>
      <c r="B58" s="23" t="s">
        <v>82</v>
      </c>
      <c r="C58" s="26">
        <v>42.14</v>
      </c>
      <c r="D58" s="34">
        <v>0</v>
      </c>
      <c r="E58" s="35">
        <f>C58*D58</f>
        <v>0</v>
      </c>
    </row>
    <row r="59" spans="1:5" s="42" customFormat="1" ht="11.25">
      <c r="A59" s="23"/>
      <c r="B59" s="23" t="s">
        <v>83</v>
      </c>
      <c r="C59" s="26">
        <v>91.82</v>
      </c>
      <c r="D59" s="34">
        <v>0</v>
      </c>
      <c r="E59" s="35">
        <f>C59*D59</f>
        <v>0</v>
      </c>
    </row>
    <row r="60" spans="1:5" ht="11.25">
      <c r="A60" s="23" t="s">
        <v>136</v>
      </c>
      <c r="B60" s="23" t="s">
        <v>80</v>
      </c>
      <c r="C60" s="26">
        <v>21.13</v>
      </c>
      <c r="D60" s="40">
        <f>MAX(D$58:D$59)</f>
        <v>0</v>
      </c>
      <c r="E60" s="35">
        <f>C60*D60</f>
        <v>0</v>
      </c>
    </row>
    <row r="61" spans="1:5" ht="11.25">
      <c r="A61" s="22" t="s">
        <v>84</v>
      </c>
      <c r="B61" s="36"/>
      <c r="C61" s="38"/>
      <c r="D61" s="36"/>
      <c r="E61" s="36"/>
    </row>
    <row r="62" spans="1:5" ht="11.25">
      <c r="A62" s="23" t="s">
        <v>85</v>
      </c>
      <c r="B62" s="23" t="s">
        <v>86</v>
      </c>
      <c r="C62" s="26">
        <v>16.25</v>
      </c>
      <c r="D62" s="40">
        <f>D64</f>
        <v>0</v>
      </c>
      <c r="E62" s="35">
        <f>C62*D62</f>
        <v>0</v>
      </c>
    </row>
    <row r="63" spans="1:5" ht="11.25">
      <c r="A63" s="23" t="s">
        <v>87</v>
      </c>
      <c r="B63" s="23" t="s">
        <v>88</v>
      </c>
      <c r="C63" s="26">
        <v>29.25</v>
      </c>
      <c r="D63" s="40">
        <f>D64</f>
        <v>0</v>
      </c>
      <c r="E63" s="35">
        <f>C63*D63</f>
        <v>0</v>
      </c>
    </row>
    <row r="64" spans="1:5" ht="11.25">
      <c r="A64" s="23" t="s">
        <v>89</v>
      </c>
      <c r="B64" s="23" t="s">
        <v>137</v>
      </c>
      <c r="C64" s="26">
        <v>169</v>
      </c>
      <c r="D64" s="34"/>
      <c r="E64" s="35">
        <f>C64*D64</f>
        <v>0</v>
      </c>
    </row>
    <row r="65" spans="1:5" ht="11.25">
      <c r="A65" s="23" t="s">
        <v>90</v>
      </c>
      <c r="B65" s="23" t="s">
        <v>91</v>
      </c>
      <c r="C65" s="26">
        <v>72.73</v>
      </c>
      <c r="D65" s="43"/>
      <c r="E65" s="35">
        <f>C65*D65</f>
        <v>0</v>
      </c>
    </row>
    <row r="66" spans="1:5" ht="11.25">
      <c r="A66" s="23" t="s">
        <v>92</v>
      </c>
      <c r="B66" s="23" t="s">
        <v>93</v>
      </c>
      <c r="C66" s="26">
        <v>22.75</v>
      </c>
      <c r="D66" s="44">
        <f>D65</f>
        <v>0</v>
      </c>
      <c r="E66" s="35">
        <f>C66*D66</f>
        <v>0</v>
      </c>
    </row>
    <row r="67" spans="1:5" ht="11.25">
      <c r="A67" s="22" t="s">
        <v>94</v>
      </c>
      <c r="B67" s="36"/>
      <c r="C67" s="38"/>
      <c r="D67" s="36"/>
      <c r="E67" s="36"/>
    </row>
    <row r="68" spans="1:5" ht="11.25">
      <c r="A68" s="23"/>
      <c r="B68" s="23" t="s">
        <v>95</v>
      </c>
      <c r="C68" s="38"/>
      <c r="D68" s="34"/>
      <c r="E68" s="36"/>
    </row>
    <row r="69" spans="1:5" ht="11.25">
      <c r="A69" s="23"/>
      <c r="B69" s="23" t="s">
        <v>96</v>
      </c>
      <c r="C69" s="38"/>
      <c r="D69" s="34"/>
      <c r="E69" s="36"/>
    </row>
    <row r="70" spans="1:5" ht="11.25">
      <c r="A70" s="23"/>
      <c r="B70" s="23" t="s">
        <v>97</v>
      </c>
      <c r="C70" s="38"/>
      <c r="D70" s="34"/>
      <c r="E70" s="36"/>
    </row>
    <row r="71" spans="1:5" ht="11.25">
      <c r="A71" s="23"/>
      <c r="B71" s="23" t="s">
        <v>98</v>
      </c>
      <c r="C71" s="38"/>
      <c r="D71" s="34"/>
      <c r="E71" s="36"/>
    </row>
    <row r="72" spans="1:5" ht="11.25">
      <c r="A72" s="23"/>
      <c r="B72" s="23" t="s">
        <v>99</v>
      </c>
      <c r="C72" s="38"/>
      <c r="D72" s="34"/>
      <c r="E72" s="36"/>
    </row>
    <row r="73" spans="1:5" ht="18" customHeight="1">
      <c r="A73" s="23"/>
      <c r="B73" s="23" t="s">
        <v>100</v>
      </c>
      <c r="C73" s="38"/>
      <c r="D73" s="34"/>
      <c r="E73" s="36"/>
    </row>
    <row r="74" spans="1:5" ht="12.75" customHeight="1" hidden="1">
      <c r="A74" s="23"/>
      <c r="B74" s="23" t="s">
        <v>101</v>
      </c>
      <c r="C74" s="38"/>
      <c r="D74" s="34"/>
      <c r="E74" s="36"/>
    </row>
    <row r="75" spans="1:5" s="45" customFormat="1" ht="11.25">
      <c r="A75" s="23"/>
      <c r="B75" s="23" t="s">
        <v>102</v>
      </c>
      <c r="C75" s="38"/>
      <c r="D75" s="34"/>
      <c r="E75" s="36"/>
    </row>
    <row r="76" spans="1:5" ht="11.25">
      <c r="A76" s="23"/>
      <c r="B76" s="23" t="s">
        <v>103</v>
      </c>
      <c r="C76" s="26"/>
      <c r="D76" s="23"/>
      <c r="E76" s="23"/>
    </row>
    <row r="77" spans="1:10" ht="18.75">
      <c r="A77" s="23"/>
      <c r="B77" s="23"/>
      <c r="C77" s="46"/>
      <c r="D77" s="23"/>
      <c r="E77" s="49">
        <f>SUM(E17:E76)</f>
        <v>0</v>
      </c>
      <c r="G77" s="52"/>
      <c r="H77" s="52"/>
      <c r="I77" s="52"/>
      <c r="J77" s="52"/>
    </row>
    <row r="78" spans="1:5" ht="11.25">
      <c r="A78" s="23"/>
      <c r="B78" s="23"/>
      <c r="C78" s="26"/>
      <c r="D78" s="23"/>
      <c r="E78" s="23"/>
    </row>
    <row r="79" spans="1:11" ht="18.75">
      <c r="A79" s="23" t="s">
        <v>138</v>
      </c>
      <c r="B79" s="23"/>
      <c r="C79" s="26"/>
      <c r="D79" s="23"/>
      <c r="E79" s="51" t="s">
        <v>142</v>
      </c>
      <c r="F79" s="50"/>
      <c r="G79" s="50"/>
      <c r="H79" s="50"/>
      <c r="I79" s="50"/>
      <c r="J79" s="50"/>
      <c r="K79" s="50"/>
    </row>
    <row r="80" spans="1:5" ht="11.25">
      <c r="A80" s="23"/>
      <c r="B80" s="23" t="s">
        <v>139</v>
      </c>
      <c r="C80" s="26"/>
      <c r="D80" s="23"/>
      <c r="E80" s="23"/>
    </row>
    <row r="81" spans="1:5" ht="11.25">
      <c r="A81" s="23"/>
      <c r="B81" s="23" t="s">
        <v>140</v>
      </c>
      <c r="C81" s="26"/>
      <c r="D81" s="23"/>
      <c r="E81" s="23"/>
    </row>
    <row r="82" spans="1:5" ht="11.25">
      <c r="A82" s="23"/>
      <c r="B82" s="47" t="s">
        <v>141</v>
      </c>
      <c r="C82" s="26"/>
      <c r="D82" s="23"/>
      <c r="E82" s="23"/>
    </row>
  </sheetData>
  <hyperlinks>
    <hyperlink ref="B82" r:id="rId1" display="ronald.arneson@wisconsin.gov"/>
  </hyperlinks>
  <printOptions/>
  <pageMargins left="0.49" right="0.4" top="1" bottom="1" header="0.32" footer="0.5"/>
  <pageSetup horizontalDpi="600" verticalDpi="600" orientation="portrait" r:id="rId4"/>
  <headerFooter alignWithMargins="0">
    <oddHeader>&amp;L&amp;"Arial,Bold"&amp;14Water Quality Monitoring
Special Project Workplan Proposal - FY2008&amp;"Arial,Regular"&amp;10
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baumaj</cp:lastModifiedBy>
  <cp:lastPrinted>2007-05-31T19:37:05Z</cp:lastPrinted>
  <dcterms:created xsi:type="dcterms:W3CDTF">2007-02-17T21:04:24Z</dcterms:created>
  <dcterms:modified xsi:type="dcterms:W3CDTF">2009-02-27T19:26:47Z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