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15" windowWidth="11415" windowHeight="7185" activeTab="0"/>
  </bookViews>
  <sheets>
    <sheet name="BAS-CHEM" sheetId="1" r:id="rId1"/>
    <sheet name="Averages &amp; TSI's" sheetId="2" r:id="rId2"/>
  </sheets>
  <definedNames>
    <definedName name="__123Graph_ACHART1" hidden="1">'BAS-CHEM'!$J$11:$J$52</definedName>
    <definedName name="__123Graph_ACHART10" hidden="1">'BAS-CHEM'!$D$323:$D$342</definedName>
    <definedName name="__123Graph_ACHART11" hidden="1">'BAS-CHEM'!$D$354:$D$373</definedName>
    <definedName name="__123Graph_ACHART12" hidden="1">'BAS-CHEM'!$D$382:$D$401</definedName>
    <definedName name="__123Graph_ACHART13" hidden="1">'BAS-CHEM'!$C$87:$C$123</definedName>
    <definedName name="__123Graph_ACHART14" hidden="1">'BAS-CHEM'!$D$413:$D$432</definedName>
    <definedName name="__123Graph_ACHART15" hidden="1">'BAS-CHEM'!$D$448:$D$467</definedName>
    <definedName name="__123Graph_ACHART16" hidden="1">'BAS-CHEM'!$D$482:$D$501</definedName>
    <definedName name="__123Graph_ACHART17" hidden="1">'BAS-CHEM'!$D$534:$D$553</definedName>
    <definedName name="__123Graph_ACHART18" hidden="1">'BAS-CHEM'!$D$566:$D$577</definedName>
    <definedName name="__123Graph_ACHART19" hidden="1">'BAS-CHEM'!$D$598:$D$617</definedName>
    <definedName name="__123Graph_ACHART2" hidden="1">'BAS-CHEM'!$D$168:$D$182</definedName>
    <definedName name="__123Graph_ACHART20" hidden="1">'BAS-CHEM'!$D$628:$D$646</definedName>
    <definedName name="__123Graph_ACHART21" hidden="1">'BAS-CHEM'!$D$657:$D$674</definedName>
    <definedName name="__123Graph_ACHART22" hidden="1">'BAS-CHEM'!$D$685:$D$704</definedName>
    <definedName name="__123Graph_ACHART23" hidden="1">'BAS-CHEM'!$D$710:$D$729</definedName>
    <definedName name="__123Graph_ACHART24" hidden="1">'BAS-CHEM'!$D$736:$D$755</definedName>
    <definedName name="__123Graph_ACHART25" hidden="1">'BAS-CHEM'!$D$507:$D$526</definedName>
    <definedName name="__123Graph_ACHART26" hidden="1">'BAS-CHEM'!$D$762:$D$779</definedName>
    <definedName name="__123Graph_ACHART27" hidden="1">'BAS-CHEM'!$D$821:$D$837</definedName>
    <definedName name="__123Graph_ACHART28" hidden="1">'BAS-CHEM'!$D$791:$D$809</definedName>
    <definedName name="__123Graph_ACHART29" hidden="1">'BAS-CHEM'!$D$848:$D$867</definedName>
    <definedName name="__123Graph_ACHART3" hidden="1">'BAS-CHEM'!$D$196:$D$215</definedName>
    <definedName name="__123Graph_ACHART37" hidden="1">'BAS-CHEM'!$C$87:$C$129</definedName>
    <definedName name="__123Graph_ACHART39" hidden="1">'BAS-CHEM'!$E$87:$E$122</definedName>
    <definedName name="__123Graph_ACHART4" hidden="1">'BAS-CHEM'!$D$229:$D$243</definedName>
    <definedName name="__123Graph_ACHART40" hidden="1">'BAS-CHEM'!$J$11:$J$44</definedName>
    <definedName name="__123Graph_ACHART5" hidden="1">'BAS-CHEM'!$D$261:$D$275</definedName>
    <definedName name="__123Graph_ACHART6" hidden="1">'BAS-CHEM'!$C$168:$C$187</definedName>
    <definedName name="__123Graph_ACHART7" hidden="1">'BAS-CHEM'!$D$168:$D$182</definedName>
    <definedName name="__123Graph_ACHART8" hidden="1">'BAS-CHEM'!$D$293:$D$312</definedName>
    <definedName name="__123Graph_ACHART9" hidden="1">'BAS-CHEM'!$E$196:$E$215</definedName>
    <definedName name="__123Graph_BCHART1" hidden="1">'BAS-CHEM'!$K$11:$K$52</definedName>
    <definedName name="__123Graph_BCHART10" hidden="1">'BAS-CHEM'!$C$323:$C$342</definedName>
    <definedName name="__123Graph_BCHART11" hidden="1">'BAS-CHEM'!$C$354:$C$373</definedName>
    <definedName name="__123Graph_BCHART12" hidden="1">'BAS-CHEM'!$C$382:$C$401</definedName>
    <definedName name="__123Graph_BCHART13" hidden="1">'BAS-CHEM'!$D$87:$D$123</definedName>
    <definedName name="__123Graph_BCHART14" hidden="1">'BAS-CHEM'!$C$413:$C$432</definedName>
    <definedName name="__123Graph_BCHART15" hidden="1">'BAS-CHEM'!$C$448:$C$467</definedName>
    <definedName name="__123Graph_BCHART16" hidden="1">'BAS-CHEM'!$C$482:$C$501</definedName>
    <definedName name="__123Graph_BCHART17" hidden="1">'BAS-CHEM'!$C$534:$C$553</definedName>
    <definedName name="__123Graph_BCHART18" hidden="1">'BAS-CHEM'!$C$566:$C$577</definedName>
    <definedName name="__123Graph_BCHART19" hidden="1">'BAS-CHEM'!$C$598:$C$617</definedName>
    <definedName name="__123Graph_BCHART2" hidden="1">'BAS-CHEM'!$C$168:$C$182</definedName>
    <definedName name="__123Graph_BCHART20" hidden="1">'BAS-CHEM'!$C$628:$C$646</definedName>
    <definedName name="__123Graph_BCHART21" hidden="1">'BAS-CHEM'!$C$657:$C$674</definedName>
    <definedName name="__123Graph_BCHART22" hidden="1">'BAS-CHEM'!$C$685:$C$704</definedName>
    <definedName name="__123Graph_BCHART23" hidden="1">'BAS-CHEM'!$C$710:$C$729</definedName>
    <definedName name="__123Graph_BCHART24" hidden="1">'BAS-CHEM'!$C$736:$C$755</definedName>
    <definedName name="__123Graph_BCHART25" hidden="1">'BAS-CHEM'!$C$507:$C$526</definedName>
    <definedName name="__123Graph_BCHART26" hidden="1">'BAS-CHEM'!$C$762:$C$779</definedName>
    <definedName name="__123Graph_BCHART27" hidden="1">'BAS-CHEM'!$C$821:$C$837</definedName>
    <definedName name="__123Graph_BCHART28" hidden="1">'BAS-CHEM'!$C$791:$C$809</definedName>
    <definedName name="__123Graph_BCHART29" hidden="1">'BAS-CHEM'!$C$848:$C$867</definedName>
    <definedName name="__123Graph_BCHART3" hidden="1">'BAS-CHEM'!$C$196:$C$215</definedName>
    <definedName name="__123Graph_BCHART30" hidden="1">'Averages &amp; TSI''s'!$D$8:$D$25</definedName>
    <definedName name="__123Graph_BCHART31" hidden="1">'Averages &amp; TSI''s'!$D$58:$D$77</definedName>
    <definedName name="__123Graph_BCHART32" hidden="1">'Averages &amp; TSI''s'!$D$85:$D$104</definedName>
    <definedName name="__123Graph_BCHART33" hidden="1">'Averages &amp; TSI''s'!$D$111:$D$130</definedName>
    <definedName name="__123Graph_BCHART34" hidden="1">'Averages &amp; TSI''s'!$D$137:$D$156</definedName>
    <definedName name="__123Graph_BCHART35" hidden="1">'Averages &amp; TSI''s'!$D$163:$D$182</definedName>
    <definedName name="__123Graph_BCHART36" hidden="1">'Averages &amp; TSI''s'!$D$189:$D$205</definedName>
    <definedName name="__123Graph_BCHART38" hidden="1">'Averages &amp; TSI''s'!$D$217:$D$235</definedName>
    <definedName name="__123Graph_BCHART39" hidden="1">'BAS-CHEM'!$F$87:$F$122</definedName>
    <definedName name="__123Graph_BCHART4" hidden="1">'BAS-CHEM'!$C$230:$C$243</definedName>
    <definedName name="__123Graph_BCHART40" hidden="1">'BAS-CHEM'!$K$11:$K$44</definedName>
    <definedName name="__123Graph_BCHART41" hidden="1">'Averages &amp; TSI''s'!$D$244:$D$264</definedName>
    <definedName name="__123Graph_BCHART42" hidden="1">'Averages &amp; TSI''s'!$D$272:$D$291</definedName>
    <definedName name="__123Graph_BCHART43" hidden="1">'Averages &amp; TSI''s'!$D$299:$D$318</definedName>
    <definedName name="__123Graph_BCHART5" hidden="1">'BAS-CHEM'!$C$261:$C$275</definedName>
    <definedName name="__123Graph_BCHART6" hidden="1">'BAS-CHEM'!$C$196:$C$215</definedName>
    <definedName name="__123Graph_BCHART7" hidden="1">'BAS-CHEM'!$D$196:$D$215</definedName>
    <definedName name="__123Graph_BCHART8" hidden="1">'BAS-CHEM'!$C$293:$C$312</definedName>
    <definedName name="__123Graph_BCHART9" hidden="1">'BAS-CHEM'!$F$196:$F$215</definedName>
    <definedName name="__123Graph_CCHART1" hidden="1">'BAS-CHEM'!$L$11:$L$52</definedName>
    <definedName name="__123Graph_CCHART13" hidden="1">'BAS-CHEM'!$E$87:$E$123</definedName>
    <definedName name="__123Graph_CCHART37" hidden="1">'BAS-CHEM'!$E$87:$E$129</definedName>
    <definedName name="__123Graph_CCHART39" hidden="1">'BAS-CHEM'!$C$87:$C$122</definedName>
    <definedName name="__123Graph_CCHART40" hidden="1">'BAS-CHEM'!$L$11:$L$44</definedName>
    <definedName name="__123Graph_CCHART6" hidden="1">'BAS-CHEM'!$C$230:$C$243</definedName>
    <definedName name="__123Graph_CCHART7" hidden="1">'BAS-CHEM'!$D$229:$D$248</definedName>
    <definedName name="__123Graph_DCHART13" hidden="1">'BAS-CHEM'!$F$87:$F$123</definedName>
    <definedName name="__123Graph_DCHART39" hidden="1">'BAS-CHEM'!$D$87:$D$122</definedName>
    <definedName name="__123Graph_DCHART6" hidden="1">'BAS-CHEM'!$C$261:$C$275</definedName>
    <definedName name="__123Graph_DCHART7" hidden="1">'BAS-CHEM'!$D$261:$D$280</definedName>
    <definedName name="__123Graph_ECHART6" hidden="1">'BAS-CHEM'!$C$293:$C$312</definedName>
    <definedName name="__123Graph_ECHART7" hidden="1">'BAS-CHEM'!$D$293:$D$312</definedName>
    <definedName name="__123Graph_FCHART6" hidden="1">'BAS-CHEM'!$C$323:$C$342</definedName>
    <definedName name="__123Graph_FCHART7" hidden="1">'BAS-CHEM'!$D$323:$D$342</definedName>
    <definedName name="__123Graph_XCHART1" hidden="1">'BAS-CHEM'!$B$11:$B$49</definedName>
    <definedName name="__123Graph_XCHART10" hidden="1">'BAS-CHEM'!$B$323:$B$342</definedName>
    <definedName name="__123Graph_XCHART11" hidden="1">'BAS-CHEM'!$B$354:$B$373</definedName>
    <definedName name="__123Graph_XCHART12" hidden="1">'BAS-CHEM'!$B$382:$B$401</definedName>
    <definedName name="__123Graph_XCHART13" hidden="1">'BAS-CHEM'!$B$87:$B$123</definedName>
    <definedName name="__123Graph_XCHART14" hidden="1">'BAS-CHEM'!$B$413:$B$432</definedName>
    <definedName name="__123Graph_XCHART15" hidden="1">'BAS-CHEM'!$B$448:$B$467</definedName>
    <definedName name="__123Graph_XCHART16" hidden="1">'BAS-CHEM'!$B$482:$B$501</definedName>
    <definedName name="__123Graph_XCHART17" hidden="1">'BAS-CHEM'!$A$534:$A$553</definedName>
    <definedName name="__123Graph_XCHART18" hidden="1">'BAS-CHEM'!$A$566:$A$585</definedName>
    <definedName name="__123Graph_XCHART19" hidden="1">'BAS-CHEM'!$A$598:$A$617</definedName>
    <definedName name="__123Graph_XCHART2" hidden="1">'BAS-CHEM'!$B$168:$B$187</definedName>
    <definedName name="__123Graph_XCHART20" hidden="1">'BAS-CHEM'!$A$628:$A$647</definedName>
    <definedName name="__123Graph_XCHART21" hidden="1">'BAS-CHEM'!$A$657:$A$676</definedName>
    <definedName name="__123Graph_XCHART22" hidden="1">'BAS-CHEM'!$A$685:$A$704</definedName>
    <definedName name="__123Graph_XCHART23" hidden="1">'BAS-CHEM'!$A$710:$A$729</definedName>
    <definedName name="__123Graph_XCHART24" hidden="1">'BAS-CHEM'!$A$736:$A$755</definedName>
    <definedName name="__123Graph_XCHART25" hidden="1">'BAS-CHEM'!$A$507:$A$526</definedName>
    <definedName name="__123Graph_XCHART26" hidden="1">'BAS-CHEM'!$A$762:$A$779</definedName>
    <definedName name="__123Graph_XCHART27" hidden="1">'BAS-CHEM'!$A$821:$A$837</definedName>
    <definedName name="__123Graph_XCHART28" hidden="1">'BAS-CHEM'!$A$791:$A$809</definedName>
    <definedName name="__123Graph_XCHART29" hidden="1">'BAS-CHEM'!$A$848:$A$867</definedName>
    <definedName name="__123Graph_XCHART3" hidden="1">'BAS-CHEM'!$B$196:$B$215</definedName>
    <definedName name="__123Graph_XCHART30" hidden="1">'Averages &amp; TSI''s'!$B$8:$B$27</definedName>
    <definedName name="__123Graph_XCHART31" hidden="1">'Averages &amp; TSI''s'!$B$58:$B$77</definedName>
    <definedName name="__123Graph_XCHART32" hidden="1">'Averages &amp; TSI''s'!$B$85:$B$104</definedName>
    <definedName name="__123Graph_XCHART33" hidden="1">'Averages &amp; TSI''s'!$B$111:$B$130</definedName>
    <definedName name="__123Graph_XCHART34" hidden="1">'Averages &amp; TSI''s'!$B$137:$B$156</definedName>
    <definedName name="__123Graph_XCHART35" hidden="1">'Averages &amp; TSI''s'!$B$163:$B$182</definedName>
    <definedName name="__123Graph_XCHART36" hidden="1">'Averages &amp; TSI''s'!$B$189:$B$208</definedName>
    <definedName name="__123Graph_XCHART37" hidden="1">'BAS-CHEM'!$B$87:$B$129</definedName>
    <definedName name="__123Graph_XCHART38" hidden="1">'Averages &amp; TSI''s'!$B$217:$B$235</definedName>
    <definedName name="__123Graph_XCHART39" hidden="1">'BAS-CHEM'!$B$87:$B$122</definedName>
    <definedName name="__123Graph_XCHART4" hidden="1">'BAS-CHEM'!$B$229:$B$243</definedName>
    <definedName name="__123Graph_XCHART40" hidden="1">'BAS-CHEM'!$B$11:$B$44</definedName>
    <definedName name="__123Graph_XCHART41" hidden="1">'Averages &amp; TSI''s'!$B$244:$B$263</definedName>
    <definedName name="__123Graph_XCHART42" hidden="1">'Averages &amp; TSI''s'!$B$272:$B$291</definedName>
    <definedName name="__123Graph_XCHART43" hidden="1">'Averages &amp; TSI''s'!$B$299:$B$318</definedName>
    <definedName name="__123Graph_XCHART5" hidden="1">'BAS-CHEM'!$B$261:$B$275</definedName>
    <definedName name="__123Graph_XCHART6" hidden="1">'BAS-CHEM'!$B$196:$B$215</definedName>
    <definedName name="__123Graph_XCHART7" hidden="1">'BAS-CHEM'!$B$196:$B$215</definedName>
    <definedName name="__123Graph_XCHART8" hidden="1">'BAS-CHEM'!$B$293:$B$312</definedName>
    <definedName name="__123Graph_XCHART9" hidden="1">'BAS-CHEM'!$B$196:$B$215</definedName>
    <definedName name="_xlnm.Print_Area" localSheetId="0">'BAS-CHEM'!$A$1:$L$129</definedName>
  </definedNames>
  <calcPr fullCalcOnLoad="1"/>
</workbook>
</file>

<file path=xl/sharedStrings.xml><?xml version="1.0" encoding="utf-8"?>
<sst xmlns="http://schemas.openxmlformats.org/spreadsheetml/2006/main" count="667" uniqueCount="65">
  <si>
    <t>BASS LAKE</t>
  </si>
  <si>
    <t>MARINETTE COUNTY, WI</t>
  </si>
  <si>
    <t>SURFACE WATER QUALITY SAMPLES</t>
  </si>
  <si>
    <t>Phosporus</t>
  </si>
  <si>
    <t>Secchi</t>
  </si>
  <si>
    <t>Date</t>
  </si>
  <si>
    <t>Total P (ug/l)</t>
  </si>
  <si>
    <t>Ortho P (ug/l)</t>
  </si>
  <si>
    <t>TKN (ug/l)</t>
  </si>
  <si>
    <t>No2-No3</t>
  </si>
  <si>
    <t>NH3</t>
  </si>
  <si>
    <t>Chlor-a (UG/L)</t>
  </si>
  <si>
    <t>Secchi (ft)</t>
  </si>
  <si>
    <t>TSI</t>
  </si>
  <si>
    <t>Alk. = 206</t>
  </si>
  <si>
    <t>Alum treament</t>
  </si>
  <si>
    <t>no chemistries</t>
  </si>
  <si>
    <t>Alk. = 138</t>
  </si>
  <si>
    <t>ND</t>
  </si>
  <si>
    <t>BOTTOM SAMPLES (0.5 m from bottom)</t>
  </si>
  <si>
    <t>nd</t>
  </si>
  <si>
    <t>Hydrolab Monitoring Results</t>
  </si>
  <si>
    <t>Bass Lake</t>
  </si>
  <si>
    <t>Depth (m)</t>
  </si>
  <si>
    <t>Temp (C)</t>
  </si>
  <si>
    <t>D.O. (mg/l)</t>
  </si>
  <si>
    <t>Cond. (mS/cm)</t>
  </si>
  <si>
    <t>pH</t>
  </si>
  <si>
    <t>TDS (g/l)</t>
  </si>
  <si>
    <t>Oxygen (%sat.)</t>
  </si>
  <si>
    <t>Temp (F)</t>
  </si>
  <si>
    <t>suspect pH probe funtion</t>
  </si>
  <si>
    <t>alum pre-treatment monitoring</t>
  </si>
  <si>
    <t>ALUM TREATMENT COMPLETED NOVEMBER 2-3, 1999</t>
  </si>
  <si>
    <t>1 day after alum treatment</t>
  </si>
  <si>
    <t>no chemistries taken</t>
  </si>
  <si>
    <t>5 days after alum treatment</t>
  </si>
  <si>
    <t>Cond. (uS/cm)</t>
  </si>
  <si>
    <t>Note:  Green algae bloom (volvox) in progress, but water was still quite clear</t>
  </si>
  <si>
    <t>no time available and no data sheets on hand to complete full profile</t>
  </si>
  <si>
    <t>Lake was well mixed and moderately well oxygenated</t>
  </si>
  <si>
    <t>Chemistries collected at 1 and 17 meters</t>
  </si>
  <si>
    <t>(11/2-11/3/99)</t>
  </si>
  <si>
    <t>Depth (ft)</t>
  </si>
  <si>
    <t xml:space="preserve">Bass Lake </t>
  </si>
  <si>
    <t>NO DATA - ERASED FROM DATA COLLECTOR!!</t>
  </si>
  <si>
    <t>Chlorophyll-a</t>
  </si>
  <si>
    <t>Hypolimnetic</t>
  </si>
  <si>
    <t>Surface</t>
  </si>
  <si>
    <t>Profile not completed due to battery failure</t>
  </si>
  <si>
    <t>0722/08</t>
  </si>
  <si>
    <t>1996 - 1999</t>
  </si>
  <si>
    <t>Avg Chlor TSI</t>
  </si>
  <si>
    <t>Avg Secchi TSI</t>
  </si>
  <si>
    <t>Avg Phos TSI</t>
  </si>
  <si>
    <t>2004 - 2009</t>
  </si>
  <si>
    <t>Avg Phos</t>
  </si>
  <si>
    <t>Avg Secchi</t>
  </si>
  <si>
    <t>Avg Chlor</t>
  </si>
  <si>
    <t>2000 - 2002</t>
  </si>
  <si>
    <t>TSI's</t>
  </si>
  <si>
    <t>Phosphorus</t>
  </si>
  <si>
    <t>Avg Hypo Total P 1996 - 1999</t>
  </si>
  <si>
    <t>Avg Hypo Total P 2000 - 2002</t>
  </si>
  <si>
    <t>Avg Hypo Total P 2004 - 2008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</si>
</sst>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0.0_)"/>
    <numFmt numFmtId="167" formatCode="dd\-mmm\-yy_)"/>
    <numFmt numFmtId="168" formatCode="0.000_)"/>
    <numFmt numFmtId="169" formatCode="0_)"/>
    <numFmt numFmtId="170" formatCode="m/d"/>
    <numFmt numFmtId="171" formatCode="mm/dd/yy"/>
    <numFmt numFmtId="172" formatCode="0.0"/>
    <numFmt numFmtId="173" formatCode="dd\-mmm\-yy"/>
    <numFmt numFmtId="174" formatCode="mmmm\-yy"/>
  </numFmts>
  <fonts count="64">
    <font>
      <sz val="12"/>
      <name val="Arial MT"/>
      <family val="0"/>
    </font>
    <font>
      <sz val="10"/>
      <name val="Arial"/>
      <family val="0"/>
    </font>
    <font>
      <u val="single"/>
      <sz val="12"/>
      <name val="Arial MT"/>
      <family val="0"/>
    </font>
    <font>
      <b/>
      <sz val="12"/>
      <name val="Arial MT"/>
      <family val="2"/>
    </font>
    <font>
      <b/>
      <u val="single"/>
      <sz val="12"/>
      <name val="Arial MT"/>
      <family val="2"/>
    </font>
    <font>
      <u val="single"/>
      <sz val="12"/>
      <color indexed="8"/>
      <name val="Arial MT"/>
      <family val="2"/>
    </font>
    <font>
      <sz val="10"/>
      <name val="Arial MT"/>
      <family val="2"/>
    </font>
    <font>
      <sz val="9"/>
      <name val="Arial MT"/>
      <family val="2"/>
    </font>
    <font>
      <b/>
      <sz val="10"/>
      <name val="Arial"/>
      <family val="0"/>
    </font>
    <font>
      <b/>
      <sz val="12"/>
      <color indexed="8"/>
      <name val="Arial"/>
      <family val="0"/>
    </font>
    <font>
      <sz val="24.25"/>
      <name val="Arial"/>
      <family val="0"/>
    </font>
    <font>
      <b/>
      <sz val="12"/>
      <name val="Arial"/>
      <family val="2"/>
    </font>
    <font>
      <sz val="8.25"/>
      <name val="Arial"/>
      <family val="0"/>
    </font>
    <font>
      <sz val="8.5"/>
      <name val="Arial"/>
      <family val="0"/>
    </font>
    <font>
      <b/>
      <sz val="14.25"/>
      <name val="Arial"/>
      <family val="2"/>
    </font>
    <font>
      <sz val="8"/>
      <name val="Arial"/>
      <family val="0"/>
    </font>
    <font>
      <b/>
      <sz val="9.75"/>
      <name val="Arial"/>
      <family val="2"/>
    </font>
    <font>
      <b/>
      <sz val="14"/>
      <name val="Arial"/>
      <family val="2"/>
    </font>
    <font>
      <b/>
      <sz val="16.25"/>
      <name val="Arial"/>
      <family val="2"/>
    </font>
    <font>
      <b/>
      <sz val="16"/>
      <name val="Arial"/>
      <family val="2"/>
    </font>
    <font>
      <b/>
      <sz val="10.25"/>
      <name val="Arial"/>
      <family val="2"/>
    </font>
    <font>
      <sz val="10.25"/>
      <name val="Arial"/>
      <family val="2"/>
    </font>
    <font>
      <b/>
      <sz val="16.5"/>
      <name val="Arial"/>
      <family val="2"/>
    </font>
    <font>
      <sz val="9"/>
      <name val="Arial"/>
      <family val="2"/>
    </font>
    <font>
      <b/>
      <sz val="10.5"/>
      <name val="Arial"/>
      <family val="2"/>
    </font>
    <font>
      <sz val="8.75"/>
      <name val="Arial"/>
      <family val="0"/>
    </font>
    <font>
      <sz val="10.5"/>
      <name val="Arial"/>
      <family val="2"/>
    </font>
    <font>
      <b/>
      <sz val="17"/>
      <name val="Arial"/>
      <family val="2"/>
    </font>
    <font>
      <b/>
      <sz val="16.75"/>
      <name val="Arial"/>
      <family val="2"/>
    </font>
    <font>
      <b/>
      <sz val="14.75"/>
      <name val="Arial"/>
      <family val="2"/>
    </font>
    <font>
      <sz val="9.75"/>
      <name val="Arial"/>
      <family val="2"/>
    </font>
    <font>
      <b/>
      <sz val="15.25"/>
      <name val="Arial"/>
      <family val="2"/>
    </font>
    <font>
      <b/>
      <sz val="10.75"/>
      <name val="Arial"/>
      <family val="2"/>
    </font>
    <font>
      <sz val="10.75"/>
      <name val="Arial"/>
      <family val="2"/>
    </font>
    <font>
      <b/>
      <sz val="15.75"/>
      <name val="Arial"/>
      <family val="2"/>
    </font>
    <font>
      <b/>
      <sz val="15"/>
      <name val="Arial"/>
      <family val="2"/>
    </font>
    <font>
      <b/>
      <sz val="14.5"/>
      <name val="Arial"/>
      <family val="2"/>
    </font>
    <font>
      <b/>
      <sz val="13.5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12"/>
      <name val="Arial"/>
      <family val="2"/>
    </font>
    <font>
      <sz val="1"/>
      <name val="Arial"/>
      <family val="2"/>
    </font>
    <font>
      <sz val="14.25"/>
      <name val="Arial"/>
      <family val="2"/>
    </font>
    <font>
      <sz val="24.5"/>
      <name val="Arial"/>
      <family val="0"/>
    </font>
    <font>
      <sz val="15.75"/>
      <name val="Arial"/>
      <family val="2"/>
    </font>
    <font>
      <sz val="14.5"/>
      <name val="Arial Narrow"/>
      <family val="2"/>
    </font>
    <font>
      <sz val="14.5"/>
      <name val="Arial"/>
      <family val="2"/>
    </font>
    <font>
      <sz val="14"/>
      <name val="Arial"/>
      <family val="2"/>
    </font>
    <font>
      <sz val="15"/>
      <name val="Arial"/>
      <family val="2"/>
    </font>
    <font>
      <b/>
      <sz val="17.5"/>
      <name val="Arial"/>
      <family val="2"/>
    </font>
    <font>
      <b/>
      <sz val="17.25"/>
      <name val="Arial"/>
      <family val="2"/>
    </font>
    <font>
      <sz val="17.25"/>
      <name val="Arial"/>
      <family val="2"/>
    </font>
    <font>
      <vertAlign val="superscript"/>
      <sz val="12"/>
      <name val="Arial"/>
      <family val="2"/>
    </font>
    <font>
      <sz val="16"/>
      <name val="Arial"/>
      <family val="2"/>
    </font>
    <font>
      <sz val="15.5"/>
      <name val="Arial"/>
      <family val="2"/>
    </font>
    <font>
      <sz val="11"/>
      <name val="Arial"/>
      <family val="2"/>
    </font>
    <font>
      <sz val="12"/>
      <color indexed="8"/>
      <name val="Arial MT"/>
      <family val="0"/>
    </font>
    <font>
      <b/>
      <sz val="20"/>
      <name val="Arial MT"/>
      <family val="0"/>
    </font>
    <font>
      <sz val="14"/>
      <name val="Arial MT"/>
      <family val="0"/>
    </font>
    <font>
      <b/>
      <sz val="14"/>
      <name val="Arial MT"/>
      <family val="0"/>
    </font>
    <font>
      <sz val="11.5"/>
      <name val="Arial Narrow"/>
      <family val="2"/>
    </font>
    <font>
      <b/>
      <sz val="1"/>
      <name val="Arial"/>
      <family val="2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 applyProtection="1">
      <alignment horizontal="center"/>
      <protection/>
    </xf>
    <xf numFmtId="166" fontId="0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/>
      <protection/>
    </xf>
    <xf numFmtId="166" fontId="0" fillId="0" borderId="0" xfId="0" applyNumberForma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167" fontId="0" fillId="0" borderId="0" xfId="0" applyNumberFormat="1" applyFont="1" applyAlignment="1" applyProtection="1">
      <alignment horizontal="left"/>
      <protection/>
    </xf>
    <xf numFmtId="167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166" fontId="5" fillId="0" borderId="0" xfId="0" applyNumberFormat="1" applyFont="1" applyAlignment="1" applyProtection="1">
      <alignment horizontal="center"/>
      <protection/>
    </xf>
    <xf numFmtId="166" fontId="0" fillId="0" borderId="0" xfId="0" applyNumberFormat="1" applyFont="1" applyAlignment="1" applyProtection="1">
      <alignment horizontal="right"/>
      <protection/>
    </xf>
    <xf numFmtId="168" fontId="0" fillId="0" borderId="0" xfId="0" applyNumberFormat="1" applyFont="1" applyAlignment="1" applyProtection="1">
      <alignment horizontal="center"/>
      <protection/>
    </xf>
    <xf numFmtId="168" fontId="0" fillId="0" borderId="0" xfId="0" applyNumberFormat="1" applyAlignment="1" applyProtection="1">
      <alignment horizontal="center"/>
      <protection/>
    </xf>
    <xf numFmtId="166" fontId="0" fillId="0" borderId="0" xfId="0" applyNumberFormat="1" applyAlignment="1" applyProtection="1">
      <alignment horizontal="right"/>
      <protection/>
    </xf>
    <xf numFmtId="165" fontId="5" fillId="0" borderId="0" xfId="0" applyNumberFormat="1" applyFont="1" applyAlignment="1" applyProtection="1">
      <alignment horizontal="center"/>
      <protection/>
    </xf>
    <xf numFmtId="0" fontId="3" fillId="0" borderId="0" xfId="0" applyFont="1" applyAlignment="1">
      <alignment/>
    </xf>
    <xf numFmtId="169" fontId="0" fillId="0" borderId="0" xfId="0" applyNumberFormat="1" applyAlignment="1" applyProtection="1">
      <alignment/>
      <protection/>
    </xf>
    <xf numFmtId="169" fontId="0" fillId="0" borderId="0" xfId="0" applyNumberFormat="1" applyFont="1" applyAlignment="1" applyProtection="1">
      <alignment horizontal="center"/>
      <protection/>
    </xf>
    <xf numFmtId="169" fontId="0" fillId="0" borderId="0" xfId="0" applyNumberFormat="1" applyAlignment="1" applyProtection="1">
      <alignment horizontal="center"/>
      <protection/>
    </xf>
    <xf numFmtId="165" fontId="0" fillId="0" borderId="0" xfId="0" applyNumberFormat="1" applyAlignment="1" applyProtection="1">
      <alignment horizontal="left"/>
      <protection/>
    </xf>
    <xf numFmtId="169" fontId="5" fillId="0" borderId="0" xfId="0" applyNumberFormat="1" applyFont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7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 applyProtection="1">
      <alignment horizontal="right"/>
      <protection/>
    </xf>
    <xf numFmtId="165" fontId="0" fillId="0" borderId="0" xfId="0" applyNumberFormat="1" applyFont="1" applyAlignment="1" applyProtection="1">
      <alignment horizontal="right"/>
      <protection/>
    </xf>
    <xf numFmtId="169" fontId="0" fillId="0" borderId="0" xfId="0" applyNumberFormat="1" applyFont="1" applyAlignment="1" applyProtection="1">
      <alignment horizontal="right"/>
      <protection/>
    </xf>
    <xf numFmtId="171" fontId="0" fillId="0" borderId="0" xfId="0" applyNumberFormat="1" applyAlignment="1" applyProtection="1">
      <alignment horizontal="center"/>
      <protection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4" fontId="0" fillId="0" borderId="0" xfId="0" applyNumberFormat="1" applyFont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 horizontal="right"/>
      <protection/>
    </xf>
    <xf numFmtId="172" fontId="0" fillId="0" borderId="0" xfId="0" applyNumberFormat="1" applyFont="1" applyAlignment="1" applyProtection="1">
      <alignment horizontal="right"/>
      <protection/>
    </xf>
    <xf numFmtId="167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 horizontal="right"/>
    </xf>
    <xf numFmtId="165" fontId="5" fillId="0" borderId="0" xfId="0" applyNumberFormat="1" applyFont="1" applyAlignment="1" applyProtection="1">
      <alignment horizontal="right"/>
      <protection/>
    </xf>
    <xf numFmtId="169" fontId="5" fillId="0" borderId="0" xfId="0" applyNumberFormat="1" applyFont="1" applyAlignment="1" applyProtection="1">
      <alignment horizontal="right"/>
      <protection/>
    </xf>
    <xf numFmtId="166" fontId="5" fillId="0" borderId="0" xfId="0" applyNumberFormat="1" applyFont="1" applyAlignment="1" applyProtection="1">
      <alignment horizontal="right"/>
      <protection/>
    </xf>
    <xf numFmtId="172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72" fontId="0" fillId="0" borderId="0" xfId="0" applyNumberFormat="1" applyFont="1" applyAlignment="1">
      <alignment horizontal="right"/>
    </xf>
    <xf numFmtId="166" fontId="0" fillId="0" borderId="0" xfId="0" applyNumberFormat="1" applyAlignment="1">
      <alignment horizontal="center"/>
    </xf>
    <xf numFmtId="168" fontId="0" fillId="0" borderId="0" xfId="0" applyNumberFormat="1" applyFont="1" applyAlignment="1" applyProtection="1">
      <alignment horizontal="right"/>
      <protection/>
    </xf>
    <xf numFmtId="168" fontId="0" fillId="0" borderId="0" xfId="0" applyNumberFormat="1" applyAlignment="1" applyProtection="1">
      <alignment horizontal="right"/>
      <protection/>
    </xf>
    <xf numFmtId="167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 horizontal="right"/>
    </xf>
    <xf numFmtId="164" fontId="0" fillId="0" borderId="0" xfId="0" applyNumberFormat="1" applyAlignment="1" applyProtection="1">
      <alignment horizontal="right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71" fontId="0" fillId="0" borderId="0" xfId="0" applyNumberFormat="1" applyFont="1" applyAlignment="1">
      <alignment horizontal="left"/>
    </xf>
    <xf numFmtId="171" fontId="56" fillId="0" borderId="0" xfId="0" applyNumberFormat="1" applyFont="1" applyAlignment="1" applyProtection="1">
      <alignment horizontal="left"/>
      <protection/>
    </xf>
    <xf numFmtId="171" fontId="0" fillId="0" borderId="0" xfId="0" applyNumberFormat="1" applyFont="1" applyAlignment="1" applyProtection="1">
      <alignment horizontal="left"/>
      <protection/>
    </xf>
    <xf numFmtId="171" fontId="0" fillId="0" borderId="0" xfId="0" applyNumberFormat="1" applyFont="1" applyAlignment="1">
      <alignment horizontal="left"/>
    </xf>
    <xf numFmtId="166" fontId="0" fillId="0" borderId="0" xfId="0" applyNumberFormat="1" applyAlignment="1" applyProtection="1">
      <alignment horizontal="left"/>
      <protection/>
    </xf>
    <xf numFmtId="167" fontId="5" fillId="0" borderId="0" xfId="0" applyNumberFormat="1" applyFont="1" applyAlignment="1" applyProtection="1">
      <alignment horizontal="left"/>
      <protection/>
    </xf>
    <xf numFmtId="166" fontId="0" fillId="0" borderId="0" xfId="0" applyNumberFormat="1" applyFont="1" applyAlignment="1" applyProtection="1">
      <alignment horizontal="left"/>
      <protection/>
    </xf>
    <xf numFmtId="172" fontId="0" fillId="0" borderId="0" xfId="0" applyNumberFormat="1" applyFont="1" applyAlignment="1" applyProtection="1">
      <alignment horizontal="left"/>
      <protection/>
    </xf>
    <xf numFmtId="172" fontId="56" fillId="0" borderId="0" xfId="0" applyNumberFormat="1" applyFont="1" applyAlignment="1" applyProtection="1">
      <alignment horizontal="left"/>
      <protection/>
    </xf>
    <xf numFmtId="172" fontId="0" fillId="0" borderId="0" xfId="0" applyNumberFormat="1" applyFont="1" applyAlignment="1" applyProtection="1">
      <alignment horizontal="left"/>
      <protection/>
    </xf>
    <xf numFmtId="172" fontId="0" fillId="0" borderId="0" xfId="0" applyNumberFormat="1" applyFont="1" applyAlignment="1">
      <alignment horizontal="left"/>
    </xf>
    <xf numFmtId="172" fontId="0" fillId="0" borderId="0" xfId="0" applyNumberFormat="1" applyAlignment="1" applyProtection="1">
      <alignment horizontal="center"/>
      <protection/>
    </xf>
    <xf numFmtId="172" fontId="5" fillId="0" borderId="0" xfId="0" applyNumberFormat="1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Alignment="1">
      <alignment/>
    </xf>
    <xf numFmtId="1" fontId="3" fillId="0" borderId="0" xfId="0" applyNumberFormat="1" applyFont="1" applyAlignment="1" applyProtection="1">
      <alignment horizontal="left"/>
      <protection/>
    </xf>
    <xf numFmtId="1" fontId="0" fillId="0" borderId="0" xfId="0" applyNumberFormat="1" applyFont="1" applyAlignment="1" applyProtection="1">
      <alignment horizontal="left"/>
      <protection/>
    </xf>
    <xf numFmtId="1" fontId="56" fillId="0" borderId="0" xfId="0" applyNumberFormat="1" applyFont="1" applyAlignment="1">
      <alignment horizontal="left"/>
    </xf>
    <xf numFmtId="1" fontId="56" fillId="0" borderId="0" xfId="0" applyNumberFormat="1" applyFont="1" applyAlignment="1" applyProtection="1">
      <alignment horizontal="left"/>
      <protection/>
    </xf>
    <xf numFmtId="1" fontId="0" fillId="0" borderId="0" xfId="0" applyNumberFormat="1" applyFont="1" applyAlignment="1" applyProtection="1">
      <alignment horizontal="left"/>
      <protection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Font="1" applyAlignment="1" applyProtection="1">
      <alignment horizontal="left"/>
      <protection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 applyProtection="1">
      <alignment horizontal="center"/>
      <protection/>
    </xf>
    <xf numFmtId="172" fontId="0" fillId="0" borderId="0" xfId="0" applyNumberFormat="1" applyFont="1" applyAlignment="1">
      <alignment horizontal="left"/>
    </xf>
    <xf numFmtId="172" fontId="56" fillId="0" borderId="0" xfId="0" applyNumberFormat="1" applyFont="1" applyAlignment="1">
      <alignment horizontal="left"/>
    </xf>
    <xf numFmtId="172" fontId="5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172" fontId="0" fillId="0" borderId="0" xfId="0" applyNumberFormat="1" applyAlignment="1">
      <alignment horizontal="left"/>
    </xf>
    <xf numFmtId="0" fontId="4" fillId="0" borderId="0" xfId="0" applyFont="1" applyAlignment="1">
      <alignment horizontal="right"/>
    </xf>
    <xf numFmtId="0" fontId="57" fillId="0" borderId="0" xfId="0" applyFont="1" applyAlignment="1">
      <alignment horizontal="right"/>
    </xf>
    <xf numFmtId="172" fontId="3" fillId="0" borderId="0" xfId="0" applyNumberFormat="1" applyFont="1" applyAlignment="1">
      <alignment/>
    </xf>
    <xf numFmtId="0" fontId="58" fillId="0" borderId="0" xfId="0" applyFont="1" applyAlignment="1">
      <alignment horizontal="right"/>
    </xf>
    <xf numFmtId="0" fontId="59" fillId="0" borderId="0" xfId="0" applyFont="1" applyAlignment="1">
      <alignment/>
    </xf>
    <xf numFmtId="0" fontId="59" fillId="0" borderId="0" xfId="0" applyFont="1" applyAlignment="1">
      <alignment horizontal="right"/>
    </xf>
    <xf numFmtId="0" fontId="58" fillId="0" borderId="0" xfId="0" applyFont="1" applyAlignment="1">
      <alignment/>
    </xf>
    <xf numFmtId="172" fontId="58" fillId="0" borderId="0" xfId="0" applyNumberFormat="1" applyFont="1" applyAlignment="1">
      <alignment horizontal="right"/>
    </xf>
    <xf numFmtId="172" fontId="59" fillId="0" borderId="0" xfId="0" applyNumberFormat="1" applyFont="1" applyAlignment="1">
      <alignment horizontal="right"/>
    </xf>
    <xf numFmtId="172" fontId="3" fillId="0" borderId="0" xfId="0" applyNumberFormat="1" applyFont="1" applyAlignment="1">
      <alignment horizontal="left"/>
    </xf>
    <xf numFmtId="172" fontId="3" fillId="0" borderId="0" xfId="0" applyNumberFormat="1" applyFont="1" applyAlignment="1" applyProtection="1">
      <alignment horizontal="left"/>
      <protection/>
    </xf>
    <xf numFmtId="1" fontId="4" fillId="0" borderId="0" xfId="0" applyNumberFormat="1" applyFont="1" applyAlignment="1" applyProtection="1">
      <alignment horizontal="left"/>
      <protection/>
    </xf>
    <xf numFmtId="172" fontId="4" fillId="0" borderId="0" xfId="0" applyNumberFormat="1" applyFont="1" applyAlignment="1">
      <alignment horizontal="left"/>
    </xf>
    <xf numFmtId="172" fontId="4" fillId="0" borderId="0" xfId="0" applyNumberFormat="1" applyFont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Bass Lake
03/03/05</a:t>
            </a:r>
          </a:p>
        </c:rich>
      </c:tx>
      <c:layout>
        <c:manualLayout>
          <c:xMode val="factor"/>
          <c:yMode val="factor"/>
          <c:x val="0.038"/>
          <c:y val="0.002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4025"/>
          <c:w val="0.88"/>
          <c:h val="0.75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'BAS-CHEM'!$D$1396</c:f>
              <c:strCache>
                <c:ptCount val="1"/>
                <c:pt idx="0">
                  <c:v>Temp (C)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'BAS-CHEM'!$D$1397:$D$1417</c:f>
              <c:numCache/>
            </c:numRef>
          </c:xVal>
          <c:yVal>
            <c:numRef>
              <c:f>'BAS-CHEM'!$A$1397:$A$1417</c:f>
              <c:numCache/>
            </c:numRef>
          </c:yVal>
          <c:smooth val="1"/>
        </c:ser>
        <c:axId val="28042252"/>
        <c:axId val="51053677"/>
      </c:scatterChart>
      <c:scatterChart>
        <c:scatterStyle val="lineMarker"/>
        <c:varyColors val="0"/>
        <c:ser>
          <c:idx val="2"/>
          <c:order val="1"/>
          <c:tx>
            <c:strRef>
              <c:f>'BAS-CHEM'!$E$1396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'BAS-CHEM'!$E$1397:$E$1417</c:f>
              <c:numCache/>
            </c:numRef>
          </c:xVal>
          <c:yVal>
            <c:numRef>
              <c:f>'BAS-CHEM'!$A$1397:$A$1417</c:f>
              <c:numCache/>
            </c:numRef>
          </c:yVal>
          <c:smooth val="1"/>
        </c:ser>
        <c:axId val="56829910"/>
        <c:axId val="41707143"/>
      </c:scatterChart>
      <c:valAx>
        <c:axId val="28042252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51053677"/>
        <c:crosses val="autoZero"/>
        <c:crossBetween val="midCat"/>
        <c:dispUnits/>
        <c:majorUnit val="5"/>
        <c:minorUnit val="1"/>
      </c:valAx>
      <c:valAx>
        <c:axId val="51053677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28042252"/>
        <c:crosses val="autoZero"/>
        <c:crossBetween val="midCat"/>
        <c:dispUnits/>
        <c:majorUnit val="2"/>
        <c:minorUnit val="1"/>
      </c:valAx>
      <c:valAx>
        <c:axId val="56829910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41707143"/>
        <c:crosses val="max"/>
        <c:crossBetween val="midCat"/>
        <c:dispUnits/>
        <c:minorUnit val="0.5"/>
      </c:valAx>
      <c:valAx>
        <c:axId val="41707143"/>
        <c:scaling>
          <c:orientation val="maxMin"/>
        </c:scaling>
        <c:axPos val="l"/>
        <c:delete val="1"/>
        <c:majorTickMark val="in"/>
        <c:minorTickMark val="none"/>
        <c:tickLblPos val="nextTo"/>
        <c:crossAx val="56829910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105"/>
          <c:y val="0.9445"/>
          <c:w val="0.413"/>
          <c:h val="0.040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Bass Lake
05/12/04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"/>
          <c:y val="0.16775"/>
          <c:w val="0.9145"/>
          <c:h val="0.73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'BAS-CHEM'!$C$1231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'BAS-CHEM'!$C$1232:$C$1244</c:f>
              <c:numCache/>
            </c:numRef>
          </c:xVal>
          <c:yVal>
            <c:numRef>
              <c:f>'BAS-CHEM'!$A$1232:$A$1244</c:f>
              <c:numCache/>
            </c:numRef>
          </c:yVal>
          <c:smooth val="1"/>
        </c:ser>
        <c:axId val="5242230"/>
        <c:axId val="47180071"/>
      </c:scatterChart>
      <c:scatterChart>
        <c:scatterStyle val="lineMarker"/>
        <c:varyColors val="0"/>
        <c:ser>
          <c:idx val="1"/>
          <c:order val="1"/>
          <c:tx>
            <c:strRef>
              <c:f>'BAS-CHEM'!$E$1231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'BAS-CHEM'!$E$1232:$E$1244</c:f>
              <c:numCache/>
            </c:numRef>
          </c:xVal>
          <c:yVal>
            <c:numRef>
              <c:f>'BAS-CHEM'!$A$1232:$A$1244</c:f>
              <c:numCache/>
            </c:numRef>
          </c:yVal>
          <c:smooth val="1"/>
        </c:ser>
        <c:axId val="21967456"/>
        <c:axId val="63489377"/>
      </c:scatterChart>
      <c:valAx>
        <c:axId val="5242230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7180071"/>
        <c:crosses val="autoZero"/>
        <c:crossBetween val="midCat"/>
        <c:dispUnits/>
      </c:valAx>
      <c:valAx>
        <c:axId val="47180071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242230"/>
        <c:crosses val="autoZero"/>
        <c:crossBetween val="midCat"/>
        <c:dispUnits/>
        <c:majorUnit val="2"/>
        <c:minorUnit val="1"/>
      </c:valAx>
      <c:valAx>
        <c:axId val="21967456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3489377"/>
        <c:crosses val="max"/>
        <c:crossBetween val="midCat"/>
        <c:dispUnits/>
        <c:majorUnit val="2"/>
        <c:minorUnit val="0.5"/>
      </c:valAx>
      <c:valAx>
        <c:axId val="63489377"/>
        <c:scaling>
          <c:orientation val="maxMin"/>
        </c:scaling>
        <c:axPos val="l"/>
        <c:delete val="1"/>
        <c:majorTickMark val="in"/>
        <c:minorTickMark val="none"/>
        <c:tickLblPos val="nextTo"/>
        <c:crossAx val="21967456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65"/>
          <c:y val="0.950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Bass Lake
02/25/04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5"/>
          <c:y val="0.16825"/>
          <c:w val="0.91575"/>
          <c:h val="0.74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'BAS-CHEM'!$C$1203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'BAS-CHEM'!$C$1204:$C$1217</c:f>
              <c:numCache/>
            </c:numRef>
          </c:xVal>
          <c:yVal>
            <c:numRef>
              <c:f>'BAS-CHEM'!$A$1204:$A$1217</c:f>
              <c:numCache/>
            </c:numRef>
          </c:yVal>
          <c:smooth val="1"/>
        </c:ser>
        <c:axId val="34533482"/>
        <c:axId val="42365883"/>
      </c:scatterChart>
      <c:scatterChart>
        <c:scatterStyle val="lineMarker"/>
        <c:varyColors val="0"/>
        <c:ser>
          <c:idx val="1"/>
          <c:order val="1"/>
          <c:tx>
            <c:strRef>
              <c:f>'BAS-CHEM'!$D$1203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'BAS-CHEM'!$D$1204:$D$1217</c:f>
              <c:numCache/>
            </c:numRef>
          </c:xVal>
          <c:yVal>
            <c:numRef>
              <c:f>'BAS-CHEM'!$A$1204:$A$1217</c:f>
              <c:numCache/>
            </c:numRef>
          </c:yVal>
          <c:smooth val="1"/>
        </c:ser>
        <c:axId val="45748628"/>
        <c:axId val="9084469"/>
      </c:scatterChart>
      <c:valAx>
        <c:axId val="34533482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2365883"/>
        <c:crosses val="autoZero"/>
        <c:crossBetween val="midCat"/>
        <c:dispUnits/>
      </c:valAx>
      <c:valAx>
        <c:axId val="42365883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4533482"/>
        <c:crosses val="autoZero"/>
        <c:crossBetween val="midCat"/>
        <c:dispUnits/>
        <c:majorUnit val="2"/>
        <c:minorUnit val="1"/>
      </c:valAx>
      <c:valAx>
        <c:axId val="45748628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9084469"/>
        <c:crosses val="max"/>
        <c:crossBetween val="midCat"/>
        <c:dispUnits/>
        <c:majorUnit val="2"/>
        <c:minorUnit val="0.5"/>
      </c:valAx>
      <c:valAx>
        <c:axId val="9084469"/>
        <c:scaling>
          <c:orientation val="maxMin"/>
        </c:scaling>
        <c:axPos val="l"/>
        <c:delete val="1"/>
        <c:majorTickMark val="in"/>
        <c:minorTickMark val="none"/>
        <c:tickLblPos val="nextTo"/>
        <c:crossAx val="4574862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1"/>
          <c:y val="0.961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Bass Lake
09/03/02</a:t>
            </a:r>
          </a:p>
        </c:rich>
      </c:tx>
      <c:layout>
        <c:manualLayout>
          <c:xMode val="factor"/>
          <c:yMode val="factor"/>
          <c:x val="0.0075"/>
          <c:y val="-0.01475"/>
        </c:manualLayout>
      </c:layout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5"/>
          <c:y val="0.17025"/>
          <c:w val="0.918"/>
          <c:h val="0.73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'BAS-CHEM'!$C$1176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'BAS-CHEM'!$C$1177:$C$1195</c:f>
              <c:numCache/>
            </c:numRef>
          </c:xVal>
          <c:yVal>
            <c:numRef>
              <c:f>'BAS-CHEM'!$A$1177:$A$1195</c:f>
              <c:numCache/>
            </c:numRef>
          </c:yVal>
          <c:smooth val="1"/>
        </c:ser>
        <c:axId val="14651358"/>
        <c:axId val="64753359"/>
      </c:scatterChart>
      <c:scatterChart>
        <c:scatterStyle val="lineMarker"/>
        <c:varyColors val="0"/>
        <c:ser>
          <c:idx val="1"/>
          <c:order val="1"/>
          <c:tx>
            <c:strRef>
              <c:f>'BAS-CHEM'!$D$1176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'BAS-CHEM'!$D$1177:$D$1195</c:f>
              <c:numCache/>
            </c:numRef>
          </c:xVal>
          <c:yVal>
            <c:numRef>
              <c:f>'BAS-CHEM'!$A$1177:$A$1195</c:f>
              <c:numCache/>
            </c:numRef>
          </c:yVal>
          <c:smooth val="1"/>
        </c:ser>
        <c:axId val="45909320"/>
        <c:axId val="10530697"/>
      </c:scatterChart>
      <c:valAx>
        <c:axId val="14651358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4753359"/>
        <c:crosses val="autoZero"/>
        <c:crossBetween val="midCat"/>
        <c:dispUnits/>
      </c:valAx>
      <c:valAx>
        <c:axId val="64753359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4651358"/>
        <c:crosses val="autoZero"/>
        <c:crossBetween val="midCat"/>
        <c:dispUnits/>
        <c:majorUnit val="2"/>
        <c:minorUnit val="1"/>
      </c:valAx>
      <c:valAx>
        <c:axId val="45909320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0530697"/>
        <c:crosses val="max"/>
        <c:crossBetween val="midCat"/>
        <c:dispUnits/>
        <c:majorUnit val="2"/>
        <c:minorUnit val="0.5"/>
      </c:valAx>
      <c:valAx>
        <c:axId val="10530697"/>
        <c:scaling>
          <c:orientation val="maxMin"/>
        </c:scaling>
        <c:axPos val="l"/>
        <c:delete val="1"/>
        <c:majorTickMark val="in"/>
        <c:minorTickMark val="none"/>
        <c:tickLblPos val="nextTo"/>
        <c:crossAx val="45909320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075"/>
          <c:y val="0.9615"/>
        </c:manualLayout>
      </c:layout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Bass Lake
08/01/02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25"/>
          <c:y val="0.167"/>
          <c:w val="0.91725"/>
          <c:h val="0.73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'BAS-CHEM'!$C$1149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'BAS-CHEM'!$C$1150:$C$1167</c:f>
              <c:numCache/>
            </c:numRef>
          </c:xVal>
          <c:yVal>
            <c:numRef>
              <c:f>'BAS-CHEM'!$A$1150:$A$1167</c:f>
              <c:numCache/>
            </c:numRef>
          </c:yVal>
          <c:smooth val="1"/>
        </c:ser>
        <c:axId val="27667410"/>
        <c:axId val="47680099"/>
      </c:scatterChart>
      <c:scatterChart>
        <c:scatterStyle val="lineMarker"/>
        <c:varyColors val="0"/>
        <c:ser>
          <c:idx val="1"/>
          <c:order val="1"/>
          <c:tx>
            <c:strRef>
              <c:f>'BAS-CHEM'!$D$1149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'BAS-CHEM'!$D$1150:$D$1167</c:f>
              <c:numCache/>
            </c:numRef>
          </c:xVal>
          <c:yVal>
            <c:numRef>
              <c:f>'BAS-CHEM'!$A$1150:$A$1167</c:f>
              <c:numCache/>
            </c:numRef>
          </c:yVal>
          <c:smooth val="1"/>
        </c:ser>
        <c:axId val="26467708"/>
        <c:axId val="36882781"/>
      </c:scatterChart>
      <c:valAx>
        <c:axId val="27667410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7680099"/>
        <c:crosses val="autoZero"/>
        <c:crossBetween val="midCat"/>
        <c:dispUnits/>
      </c:valAx>
      <c:valAx>
        <c:axId val="47680099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7667410"/>
        <c:crosses val="autoZero"/>
        <c:crossBetween val="midCat"/>
        <c:dispUnits/>
        <c:majorUnit val="2"/>
        <c:minorUnit val="1"/>
      </c:valAx>
      <c:valAx>
        <c:axId val="26467708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6882781"/>
        <c:crosses val="max"/>
        <c:crossBetween val="midCat"/>
        <c:dispUnits/>
        <c:majorUnit val="2"/>
        <c:minorUnit val="0.5"/>
      </c:valAx>
      <c:valAx>
        <c:axId val="36882781"/>
        <c:scaling>
          <c:orientation val="maxMin"/>
        </c:scaling>
        <c:axPos val="l"/>
        <c:delete val="1"/>
        <c:majorTickMark val="in"/>
        <c:minorTickMark val="none"/>
        <c:tickLblPos val="nextTo"/>
        <c:crossAx val="2646770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825"/>
          <c:y val="0.94725"/>
        </c:manualLayout>
      </c:layout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Bass Lake
03/13/02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"/>
          <c:y val="0.171"/>
          <c:w val="0.9145"/>
          <c:h val="0.72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'BAS-CHEM'!$C$1121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'BAS-CHEM'!$C$1122:$C$1140</c:f>
              <c:numCache/>
            </c:numRef>
          </c:xVal>
          <c:yVal>
            <c:numRef>
              <c:f>'BAS-CHEM'!$A$1122:$A$1140</c:f>
              <c:numCache/>
            </c:numRef>
          </c:yVal>
          <c:smooth val="1"/>
        </c:ser>
        <c:axId val="63509574"/>
        <c:axId val="34715255"/>
      </c:scatterChart>
      <c:scatterChart>
        <c:scatterStyle val="lineMarker"/>
        <c:varyColors val="0"/>
        <c:ser>
          <c:idx val="1"/>
          <c:order val="1"/>
          <c:tx>
            <c:strRef>
              <c:f>'BAS-CHEM'!$D$1121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'BAS-CHEM'!$D$1122:$D$1140</c:f>
              <c:numCache/>
            </c:numRef>
          </c:xVal>
          <c:yVal>
            <c:numRef>
              <c:f>'BAS-CHEM'!$A$1122:$A$1140</c:f>
              <c:numCache/>
            </c:numRef>
          </c:yVal>
          <c:smooth val="1"/>
        </c:ser>
        <c:axId val="44001840"/>
        <c:axId val="60472241"/>
      </c:scatterChart>
      <c:valAx>
        <c:axId val="63509574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4715255"/>
        <c:crosses val="autoZero"/>
        <c:crossBetween val="midCat"/>
        <c:dispUnits/>
      </c:valAx>
      <c:valAx>
        <c:axId val="34715255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3509574"/>
        <c:crosses val="autoZero"/>
        <c:crossBetween val="midCat"/>
        <c:dispUnits/>
        <c:majorUnit val="2"/>
        <c:minorUnit val="1"/>
      </c:valAx>
      <c:valAx>
        <c:axId val="44001840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472241"/>
        <c:crosses val="max"/>
        <c:crossBetween val="midCat"/>
        <c:dispUnits/>
        <c:majorUnit val="2"/>
        <c:minorUnit val="0.5"/>
      </c:valAx>
      <c:valAx>
        <c:axId val="60472241"/>
        <c:scaling>
          <c:orientation val="maxMin"/>
        </c:scaling>
        <c:axPos val="l"/>
        <c:delete val="1"/>
        <c:majorTickMark val="in"/>
        <c:minorTickMark val="none"/>
        <c:tickLblPos val="nextTo"/>
        <c:crossAx val="44001840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725"/>
          <c:y val="0.944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Bass Lake
12/04/01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25"/>
          <c:y val="0.1695"/>
          <c:w val="0.913"/>
          <c:h val="0.73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'BAS-CHEM'!$C$1094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'BAS-CHEM'!$C$1095:$C$1113</c:f>
              <c:numCache/>
            </c:numRef>
          </c:xVal>
          <c:yVal>
            <c:numRef>
              <c:f>'BAS-CHEM'!$A$1095:$A$1113</c:f>
              <c:numCache/>
            </c:numRef>
          </c:yVal>
          <c:smooth val="1"/>
        </c:ser>
        <c:axId val="7379258"/>
        <c:axId val="66413323"/>
      </c:scatterChart>
      <c:scatterChart>
        <c:scatterStyle val="lineMarker"/>
        <c:varyColors val="0"/>
        <c:ser>
          <c:idx val="1"/>
          <c:order val="1"/>
          <c:tx>
            <c:strRef>
              <c:f>'BAS-CHEM'!$D$1094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'BAS-CHEM'!$D$1095:$D$1113</c:f>
              <c:numCache/>
            </c:numRef>
          </c:xVal>
          <c:yVal>
            <c:numRef>
              <c:f>'BAS-CHEM'!$A$1095:$A$1113</c:f>
              <c:numCache/>
            </c:numRef>
          </c:yVal>
          <c:smooth val="1"/>
        </c:ser>
        <c:axId val="60848996"/>
        <c:axId val="10770053"/>
      </c:scatterChart>
      <c:valAx>
        <c:axId val="7379258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6413323"/>
        <c:crosses val="autoZero"/>
        <c:crossBetween val="midCat"/>
        <c:dispUnits/>
      </c:valAx>
      <c:valAx>
        <c:axId val="66413323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7379258"/>
        <c:crosses val="autoZero"/>
        <c:crossBetween val="midCat"/>
        <c:dispUnits/>
        <c:majorUnit val="2"/>
        <c:minorUnit val="1"/>
      </c:valAx>
      <c:valAx>
        <c:axId val="60848996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0770053"/>
        <c:crosses val="max"/>
        <c:crossBetween val="midCat"/>
        <c:dispUnits/>
        <c:majorUnit val="2"/>
        <c:minorUnit val="0.5"/>
      </c:valAx>
      <c:valAx>
        <c:axId val="10770053"/>
        <c:scaling>
          <c:orientation val="maxMin"/>
        </c:scaling>
        <c:axPos val="l"/>
        <c:delete val="1"/>
        <c:majorTickMark val="in"/>
        <c:minorTickMark val="none"/>
        <c:tickLblPos val="nextTo"/>
        <c:crossAx val="60848996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"/>
          <c:y val="0.9595"/>
        </c:manualLayout>
      </c:layout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Bass Lake
08/28/01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6"/>
          <c:y val="0.16775"/>
          <c:w val="0.9165"/>
          <c:h val="0.73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'BAS-CHEM'!$C$1066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'BAS-CHEM'!$C$1067:$C$1083</c:f>
              <c:numCache/>
            </c:numRef>
          </c:xVal>
          <c:yVal>
            <c:numRef>
              <c:f>'BAS-CHEM'!$A$1067:$A$1083</c:f>
              <c:numCache/>
            </c:numRef>
          </c:yVal>
          <c:smooth val="1"/>
        </c:ser>
        <c:axId val="29821614"/>
        <c:axId val="67067935"/>
      </c:scatterChart>
      <c:scatterChart>
        <c:scatterStyle val="lineMarker"/>
        <c:varyColors val="0"/>
        <c:ser>
          <c:idx val="1"/>
          <c:order val="1"/>
          <c:tx>
            <c:strRef>
              <c:f>'BAS-CHEM'!$D$1066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'BAS-CHEM'!$D$1067:$D$1083</c:f>
              <c:numCache/>
            </c:numRef>
          </c:xVal>
          <c:yVal>
            <c:numRef>
              <c:f>'BAS-CHEM'!$A$1067:$A$1083</c:f>
              <c:numCache/>
            </c:numRef>
          </c:yVal>
          <c:smooth val="1"/>
        </c:ser>
        <c:axId val="66740504"/>
        <c:axId val="63793625"/>
      </c:scatterChart>
      <c:valAx>
        <c:axId val="29821614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7067935"/>
        <c:crosses val="autoZero"/>
        <c:crossBetween val="midCat"/>
        <c:dispUnits/>
      </c:valAx>
      <c:valAx>
        <c:axId val="67067935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9821614"/>
        <c:crosses val="autoZero"/>
        <c:crossBetween val="midCat"/>
        <c:dispUnits/>
        <c:majorUnit val="2"/>
        <c:minorUnit val="1"/>
      </c:valAx>
      <c:valAx>
        <c:axId val="66740504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3793625"/>
        <c:crosses val="max"/>
        <c:crossBetween val="midCat"/>
        <c:dispUnits/>
        <c:majorUnit val="2"/>
        <c:minorUnit val="0.5"/>
      </c:valAx>
      <c:valAx>
        <c:axId val="63793625"/>
        <c:scaling>
          <c:orientation val="maxMin"/>
        </c:scaling>
        <c:axPos val="l"/>
        <c:delete val="1"/>
        <c:majorTickMark val="in"/>
        <c:minorTickMark val="none"/>
        <c:tickLblPos val="nextTo"/>
        <c:crossAx val="6674050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35"/>
          <c:y val="0.947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Bass Lake
07/24/01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"/>
          <c:y val="0.171"/>
          <c:w val="0.913"/>
          <c:h val="0.73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'BAS-CHEM'!$C$1040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'BAS-CHEM'!$C$1041:$C$1058</c:f>
              <c:numCache/>
            </c:numRef>
          </c:xVal>
          <c:yVal>
            <c:numRef>
              <c:f>'BAS-CHEM'!$A$1041:$A$1058</c:f>
              <c:numCache/>
            </c:numRef>
          </c:yVal>
          <c:smooth val="1"/>
        </c:ser>
        <c:axId val="37271714"/>
        <c:axId val="67009971"/>
      </c:scatterChart>
      <c:scatterChart>
        <c:scatterStyle val="lineMarker"/>
        <c:varyColors val="0"/>
        <c:ser>
          <c:idx val="1"/>
          <c:order val="1"/>
          <c:tx>
            <c:strRef>
              <c:f>'BAS-CHEM'!$D$1040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'BAS-CHEM'!$D$1041:$D$1058</c:f>
              <c:numCache/>
            </c:numRef>
          </c:xVal>
          <c:yVal>
            <c:numRef>
              <c:f>'BAS-CHEM'!$A$1041:$A$1058</c:f>
              <c:numCache/>
            </c:numRef>
          </c:yVal>
          <c:smooth val="1"/>
        </c:ser>
        <c:axId val="66218828"/>
        <c:axId val="59098541"/>
      </c:scatterChart>
      <c:valAx>
        <c:axId val="37271714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7009971"/>
        <c:crosses val="autoZero"/>
        <c:crossBetween val="midCat"/>
        <c:dispUnits/>
      </c:valAx>
      <c:valAx>
        <c:axId val="67009971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7271714"/>
        <c:crosses val="autoZero"/>
        <c:crossBetween val="midCat"/>
        <c:dispUnits/>
        <c:majorUnit val="2"/>
        <c:minorUnit val="1"/>
      </c:valAx>
      <c:valAx>
        <c:axId val="66218828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9098541"/>
        <c:crosses val="max"/>
        <c:crossBetween val="midCat"/>
        <c:dispUnits/>
        <c:majorUnit val="2"/>
        <c:minorUnit val="0.5"/>
      </c:valAx>
      <c:valAx>
        <c:axId val="59098541"/>
        <c:scaling>
          <c:orientation val="maxMin"/>
        </c:scaling>
        <c:axPos val="l"/>
        <c:delete val="1"/>
        <c:majorTickMark val="in"/>
        <c:minorTickMark val="none"/>
        <c:tickLblPos val="nextTo"/>
        <c:crossAx val="6621882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725"/>
          <c:y val="0.959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Bass Lake
06/22/01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25"/>
          <c:y val="0.172"/>
          <c:w val="0.91275"/>
          <c:h val="0.73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'BAS-CHEM'!$C$1014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'BAS-CHEM'!$C$1015:$C$1032</c:f>
              <c:numCache/>
            </c:numRef>
          </c:xVal>
          <c:yVal>
            <c:numRef>
              <c:f>'BAS-CHEM'!$A$1015:$A$1032</c:f>
              <c:numCache/>
            </c:numRef>
          </c:yVal>
          <c:smooth val="1"/>
        </c:ser>
        <c:axId val="62124822"/>
        <c:axId val="22252487"/>
      </c:scatterChart>
      <c:scatterChart>
        <c:scatterStyle val="lineMarker"/>
        <c:varyColors val="0"/>
        <c:ser>
          <c:idx val="1"/>
          <c:order val="1"/>
          <c:tx>
            <c:strRef>
              <c:f>'BAS-CHEM'!$D$1014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'BAS-CHEM'!$D$1015:$D$1032</c:f>
              <c:numCache/>
            </c:numRef>
          </c:xVal>
          <c:yVal>
            <c:numRef>
              <c:f>'BAS-CHEM'!$A$1015:$A$1032</c:f>
              <c:numCache/>
            </c:numRef>
          </c:yVal>
          <c:smooth val="1"/>
        </c:ser>
        <c:axId val="66054656"/>
        <c:axId val="57620993"/>
      </c:scatterChart>
      <c:valAx>
        <c:axId val="62124822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2252487"/>
        <c:crosses val="autoZero"/>
        <c:crossBetween val="midCat"/>
        <c:dispUnits/>
      </c:valAx>
      <c:valAx>
        <c:axId val="22252487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2124822"/>
        <c:crosses val="autoZero"/>
        <c:crossBetween val="midCat"/>
        <c:dispUnits/>
        <c:majorUnit val="2"/>
        <c:minorUnit val="1"/>
      </c:valAx>
      <c:valAx>
        <c:axId val="66054656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7620993"/>
        <c:crosses val="max"/>
        <c:crossBetween val="midCat"/>
        <c:dispUnits/>
        <c:majorUnit val="2"/>
        <c:minorUnit val="0.5"/>
      </c:valAx>
      <c:valAx>
        <c:axId val="57620993"/>
        <c:scaling>
          <c:orientation val="maxMin"/>
        </c:scaling>
        <c:axPos val="l"/>
        <c:delete val="1"/>
        <c:majorTickMark val="in"/>
        <c:minorTickMark val="none"/>
        <c:tickLblPos val="nextTo"/>
        <c:crossAx val="66054656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325"/>
          <c:y val="0.95875"/>
        </c:manualLayout>
      </c:layout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Bass Lake
04/26/01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25"/>
          <c:y val="0.16625"/>
          <c:w val="0.91275"/>
          <c:h val="0.74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'BAS-CHEM'!$C$988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'BAS-CHEM'!$C$989:$C$1007</c:f>
              <c:numCache/>
            </c:numRef>
          </c:xVal>
          <c:yVal>
            <c:numRef>
              <c:f>'BAS-CHEM'!$A$989:$A$1007</c:f>
              <c:numCache/>
            </c:numRef>
          </c:yVal>
          <c:smooth val="1"/>
        </c:ser>
        <c:axId val="48826890"/>
        <c:axId val="36788827"/>
      </c:scatterChart>
      <c:scatterChart>
        <c:scatterStyle val="lineMarker"/>
        <c:varyColors val="0"/>
        <c:ser>
          <c:idx val="1"/>
          <c:order val="1"/>
          <c:tx>
            <c:strRef>
              <c:f>'BAS-CHEM'!$D$988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'BAS-CHEM'!$D$989:$D$1007</c:f>
              <c:numCache/>
            </c:numRef>
          </c:xVal>
          <c:yVal>
            <c:numRef>
              <c:f>'BAS-CHEM'!$A$989:$A$1007</c:f>
              <c:numCache/>
            </c:numRef>
          </c:yVal>
          <c:smooth val="1"/>
        </c:ser>
        <c:axId val="62663988"/>
        <c:axId val="27104981"/>
      </c:scatterChart>
      <c:valAx>
        <c:axId val="48826890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6788827"/>
        <c:crosses val="autoZero"/>
        <c:crossBetween val="midCat"/>
        <c:dispUnits/>
      </c:valAx>
      <c:valAx>
        <c:axId val="36788827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8826890"/>
        <c:crosses val="autoZero"/>
        <c:crossBetween val="midCat"/>
        <c:dispUnits/>
        <c:majorUnit val="2"/>
        <c:minorUnit val="1"/>
      </c:valAx>
      <c:valAx>
        <c:axId val="62663988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7104981"/>
        <c:crosses val="max"/>
        <c:crossBetween val="midCat"/>
        <c:dispUnits/>
        <c:majorUnit val="2"/>
        <c:minorUnit val="0.5"/>
      </c:valAx>
      <c:valAx>
        <c:axId val="27104981"/>
        <c:scaling>
          <c:orientation val="maxMin"/>
        </c:scaling>
        <c:axPos val="l"/>
        <c:delete val="1"/>
        <c:majorTickMark val="in"/>
        <c:minorTickMark val="none"/>
        <c:tickLblPos val="nextTo"/>
        <c:crossAx val="6266398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"/>
          <c:y val="0.96"/>
        </c:manualLayout>
      </c:layout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Bass Lake
06/22/05</a:t>
            </a:r>
          </a:p>
        </c:rich>
      </c:tx>
      <c:layout>
        <c:manualLayout>
          <c:xMode val="factor"/>
          <c:yMode val="factor"/>
          <c:x val="0.00775"/>
          <c:y val="-0.008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75"/>
          <c:y val="0.146"/>
          <c:w val="0.877"/>
          <c:h val="0.76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'BAS-CHEM'!$C$1441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'BAS-CHEM'!$C$1442:$C$1455</c:f>
              <c:numCache/>
            </c:numRef>
          </c:xVal>
          <c:yVal>
            <c:numRef>
              <c:f>'BAS-CHEM'!$A$1442:$A$1455</c:f>
              <c:numCache/>
            </c:numRef>
          </c:yVal>
          <c:smooth val="1"/>
        </c:ser>
        <c:axId val="39819968"/>
        <c:axId val="22835393"/>
      </c:scatterChart>
      <c:scatterChart>
        <c:scatterStyle val="lineMarker"/>
        <c:varyColors val="0"/>
        <c:ser>
          <c:idx val="2"/>
          <c:order val="1"/>
          <c:tx>
            <c:strRef>
              <c:f>'BAS-CHEM'!$D$1441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'BAS-CHEM'!$D$1442:$D$1455</c:f>
              <c:numCache/>
            </c:numRef>
          </c:xVal>
          <c:yVal>
            <c:numRef>
              <c:f>'BAS-CHEM'!$A$1442:$A$1455</c:f>
              <c:numCache/>
            </c:numRef>
          </c:yVal>
          <c:smooth val="1"/>
        </c:ser>
        <c:axId val="4191946"/>
        <c:axId val="37727515"/>
      </c:scatterChart>
      <c:valAx>
        <c:axId val="39819968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22835393"/>
        <c:crosses val="autoZero"/>
        <c:crossBetween val="midCat"/>
        <c:dispUnits/>
        <c:majorUnit val="5"/>
        <c:minorUnit val="1"/>
      </c:valAx>
      <c:valAx>
        <c:axId val="22835393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39819968"/>
        <c:crosses val="autoZero"/>
        <c:crossBetween val="midCat"/>
        <c:dispUnits/>
        <c:majorUnit val="2"/>
        <c:minorUnit val="1"/>
      </c:valAx>
      <c:valAx>
        <c:axId val="419194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37727515"/>
        <c:crosses val="max"/>
        <c:crossBetween val="midCat"/>
        <c:dispUnits/>
        <c:minorUnit val="0.5"/>
      </c:valAx>
      <c:valAx>
        <c:axId val="37727515"/>
        <c:scaling>
          <c:orientation val="maxMin"/>
        </c:scaling>
        <c:axPos val="l"/>
        <c:delete val="1"/>
        <c:majorTickMark val="in"/>
        <c:minorTickMark val="none"/>
        <c:tickLblPos val="nextTo"/>
        <c:crossAx val="4191946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625"/>
          <c:y val="0.94975"/>
          <c:w val="0.441"/>
          <c:h val="0.03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Bass Lake
03/07/01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"/>
          <c:y val="0.1705"/>
          <c:w val="0.91275"/>
          <c:h val="0.73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'BAS-CHEM'!$C$962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'BAS-CHEM'!$C$963:$C$980</c:f>
              <c:numCache/>
            </c:numRef>
          </c:xVal>
          <c:yVal>
            <c:numRef>
              <c:f>'BAS-CHEM'!$A$963:$A$980</c:f>
              <c:numCache/>
            </c:numRef>
          </c:yVal>
          <c:smooth val="1"/>
        </c:ser>
        <c:axId val="42618238"/>
        <c:axId val="48019823"/>
      </c:scatterChart>
      <c:scatterChart>
        <c:scatterStyle val="lineMarker"/>
        <c:varyColors val="0"/>
        <c:ser>
          <c:idx val="1"/>
          <c:order val="1"/>
          <c:tx>
            <c:strRef>
              <c:f>'BAS-CHEM'!$D$962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'BAS-CHEM'!$D$963:$D$980</c:f>
              <c:numCache/>
            </c:numRef>
          </c:xVal>
          <c:yVal>
            <c:numRef>
              <c:f>'BAS-CHEM'!$A$963:$A$980</c:f>
              <c:numCache/>
            </c:numRef>
          </c:yVal>
          <c:smooth val="1"/>
        </c:ser>
        <c:axId val="29525224"/>
        <c:axId val="64400425"/>
      </c:scatterChart>
      <c:valAx>
        <c:axId val="42618238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8019823"/>
        <c:crosses val="autoZero"/>
        <c:crossBetween val="midCat"/>
        <c:dispUnits/>
      </c:valAx>
      <c:valAx>
        <c:axId val="48019823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2618238"/>
        <c:crosses val="autoZero"/>
        <c:crossBetween val="midCat"/>
        <c:dispUnits/>
        <c:majorUnit val="2"/>
        <c:minorUnit val="1"/>
      </c:valAx>
      <c:valAx>
        <c:axId val="29525224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4400425"/>
        <c:crosses val="max"/>
        <c:crossBetween val="midCat"/>
        <c:dispUnits/>
        <c:majorUnit val="2"/>
        <c:minorUnit val="0.5"/>
      </c:valAx>
      <c:valAx>
        <c:axId val="64400425"/>
        <c:scaling>
          <c:orientation val="maxMin"/>
        </c:scaling>
        <c:axPos val="l"/>
        <c:delete val="1"/>
        <c:majorTickMark val="in"/>
        <c:minorTickMark val="none"/>
        <c:tickLblPos val="nextTo"/>
        <c:crossAx val="2952522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725"/>
          <c:y val="0.958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/>
              <a:t>Bass Lake
02/12/01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75"/>
          <c:y val="0.1615"/>
          <c:w val="0.9135"/>
          <c:h val="0.75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'BAS-CHEM'!$C$935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'BAS-CHEM'!$C$936:$C$954</c:f>
              <c:numCache/>
            </c:numRef>
          </c:xVal>
          <c:yVal>
            <c:numRef>
              <c:f>'BAS-CHEM'!$A$936:$A$954</c:f>
              <c:numCache/>
            </c:numRef>
          </c:yVal>
          <c:smooth val="1"/>
        </c:ser>
        <c:axId val="42732914"/>
        <c:axId val="49051907"/>
      </c:scatterChart>
      <c:scatterChart>
        <c:scatterStyle val="lineMarker"/>
        <c:varyColors val="0"/>
        <c:ser>
          <c:idx val="1"/>
          <c:order val="1"/>
          <c:tx>
            <c:strRef>
              <c:f>'BAS-CHEM'!$D$935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'BAS-CHEM'!$D$936:$D$954</c:f>
              <c:numCache/>
            </c:numRef>
          </c:xVal>
          <c:yVal>
            <c:numRef>
              <c:f>'BAS-CHEM'!$A$936:$A$954</c:f>
              <c:numCache/>
            </c:numRef>
          </c:yVal>
          <c:smooth val="1"/>
        </c:ser>
        <c:axId val="38813980"/>
        <c:axId val="13781501"/>
      </c:scatterChart>
      <c:valAx>
        <c:axId val="42732914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9051907"/>
        <c:crosses val="autoZero"/>
        <c:crossBetween val="midCat"/>
        <c:dispUnits/>
      </c:valAx>
      <c:valAx>
        <c:axId val="49051907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2732914"/>
        <c:crosses val="autoZero"/>
        <c:crossBetween val="midCat"/>
        <c:dispUnits/>
        <c:majorUnit val="2"/>
        <c:minorUnit val="1"/>
      </c:valAx>
      <c:valAx>
        <c:axId val="38813980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3781501"/>
        <c:crosses val="max"/>
        <c:crossBetween val="midCat"/>
        <c:dispUnits/>
        <c:majorUnit val="2"/>
        <c:minorUnit val="0.5"/>
      </c:valAx>
      <c:valAx>
        <c:axId val="13781501"/>
        <c:scaling>
          <c:orientation val="maxMin"/>
        </c:scaling>
        <c:axPos val="l"/>
        <c:delete val="1"/>
        <c:majorTickMark val="in"/>
        <c:minorTickMark val="none"/>
        <c:tickLblPos val="nextTo"/>
        <c:crossAx val="38813980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"/>
          <c:y val="0.9615"/>
        </c:manualLayout>
      </c:layout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Bass Lake
09/14/00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25"/>
          <c:y val="0.175"/>
          <c:w val="0.91275"/>
          <c:h val="0.72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'BAS-CHEM'!$D$880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'BAS-CHEM'!$D$881:$D$901</c:f>
              <c:numCache/>
            </c:numRef>
          </c:xVal>
          <c:yVal>
            <c:numRef>
              <c:f>'BAS-CHEM'!$B$881:$B$901</c:f>
              <c:numCache/>
            </c:numRef>
          </c:yVal>
          <c:smooth val="1"/>
        </c:ser>
        <c:axId val="56924646"/>
        <c:axId val="42559767"/>
      </c:scatterChart>
      <c:scatterChart>
        <c:scatterStyle val="lineMarker"/>
        <c:varyColors val="0"/>
        <c:ser>
          <c:idx val="1"/>
          <c:order val="1"/>
          <c:tx>
            <c:strRef>
              <c:f>'BAS-CHEM'!$E$880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'BAS-CHEM'!$E$881:$E$901</c:f>
              <c:numCache/>
            </c:numRef>
          </c:xVal>
          <c:yVal>
            <c:numRef>
              <c:f>'BAS-CHEM'!$B$881:$B$901</c:f>
              <c:numCache/>
            </c:numRef>
          </c:yVal>
          <c:smooth val="1"/>
        </c:ser>
        <c:axId val="47493584"/>
        <c:axId val="24789073"/>
      </c:scatterChart>
      <c:valAx>
        <c:axId val="56924646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2559767"/>
        <c:crosses val="autoZero"/>
        <c:crossBetween val="midCat"/>
        <c:dispUnits/>
      </c:valAx>
      <c:valAx>
        <c:axId val="42559767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924646"/>
        <c:crosses val="autoZero"/>
        <c:crossBetween val="midCat"/>
        <c:dispUnits/>
        <c:majorUnit val="2"/>
        <c:minorUnit val="1"/>
      </c:valAx>
      <c:valAx>
        <c:axId val="47493584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4789073"/>
        <c:crosses val="max"/>
        <c:crossBetween val="midCat"/>
        <c:dispUnits/>
        <c:majorUnit val="2"/>
        <c:minorUnit val="0.5"/>
      </c:valAx>
      <c:valAx>
        <c:axId val="24789073"/>
        <c:scaling>
          <c:orientation val="maxMin"/>
        </c:scaling>
        <c:axPos val="l"/>
        <c:delete val="1"/>
        <c:majorTickMark val="in"/>
        <c:minorTickMark val="none"/>
        <c:tickLblPos val="nextTo"/>
        <c:crossAx val="4749358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1"/>
          <c:y val="0.95775"/>
        </c:manualLayout>
      </c:layout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Bass Lake
08/16/00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"/>
          <c:y val="0.167"/>
          <c:w val="0.913"/>
          <c:h val="0.74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'BAS-CHEM'!$C$847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'BAS-CHEM'!$C$848:$C$867</c:f>
              <c:numCache/>
            </c:numRef>
          </c:xVal>
          <c:yVal>
            <c:numRef>
              <c:f>'BAS-CHEM'!$A$848:$A$867</c:f>
              <c:numCache/>
            </c:numRef>
          </c:yVal>
          <c:smooth val="1"/>
        </c:ser>
        <c:axId val="21775066"/>
        <c:axId val="61757867"/>
      </c:scatterChart>
      <c:scatterChart>
        <c:scatterStyle val="lineMarker"/>
        <c:varyColors val="0"/>
        <c:ser>
          <c:idx val="1"/>
          <c:order val="1"/>
          <c:tx>
            <c:strRef>
              <c:f>'BAS-CHEM'!$D$847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'BAS-CHEM'!$D$848:$D$867</c:f>
              <c:numCache/>
            </c:numRef>
          </c:xVal>
          <c:yVal>
            <c:numRef>
              <c:f>'BAS-CHEM'!$A$848:$A$867</c:f>
              <c:numCache/>
            </c:numRef>
          </c:yVal>
          <c:smooth val="1"/>
        </c:ser>
        <c:axId val="18949892"/>
        <c:axId val="36331301"/>
      </c:scatterChart>
      <c:valAx>
        <c:axId val="21775066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1757867"/>
        <c:crosses val="autoZero"/>
        <c:crossBetween val="midCat"/>
        <c:dispUnits/>
      </c:valAx>
      <c:valAx>
        <c:axId val="61757867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1775066"/>
        <c:crosses val="autoZero"/>
        <c:crossBetween val="midCat"/>
        <c:dispUnits/>
        <c:majorUnit val="2"/>
        <c:minorUnit val="1"/>
      </c:valAx>
      <c:valAx>
        <c:axId val="18949892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6331301"/>
        <c:crosses val="max"/>
        <c:crossBetween val="midCat"/>
        <c:dispUnits/>
        <c:majorUnit val="2"/>
        <c:minorUnit val="0.5"/>
      </c:valAx>
      <c:valAx>
        <c:axId val="36331301"/>
        <c:scaling>
          <c:orientation val="maxMin"/>
        </c:scaling>
        <c:axPos val="l"/>
        <c:delete val="1"/>
        <c:majorTickMark val="in"/>
        <c:minorTickMark val="none"/>
        <c:tickLblPos val="nextTo"/>
        <c:crossAx val="18949892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25"/>
          <c:y val="0.95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/>
              <a:t>Bass Lake
07/17/00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7"/>
          <c:y val="0.1675"/>
          <c:w val="0.914"/>
          <c:h val="0.740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'BAS-CHEM'!$C$820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'BAS-CHEM'!$C$821:$C$837</c:f>
              <c:numCache/>
            </c:numRef>
          </c:xVal>
          <c:yVal>
            <c:numRef>
              <c:f>'BAS-CHEM'!$A$821:$A$837</c:f>
              <c:numCache/>
            </c:numRef>
          </c:yVal>
          <c:smooth val="1"/>
        </c:ser>
        <c:axId val="58546254"/>
        <c:axId val="57154239"/>
      </c:scatterChart>
      <c:scatterChart>
        <c:scatterStyle val="lineMarker"/>
        <c:varyColors val="0"/>
        <c:ser>
          <c:idx val="1"/>
          <c:order val="1"/>
          <c:tx>
            <c:strRef>
              <c:f>'BAS-CHEM'!$D$820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'BAS-CHEM'!$D$821:$D$837</c:f>
              <c:numCache/>
            </c:numRef>
          </c:xVal>
          <c:yVal>
            <c:numRef>
              <c:f>'BAS-CHEM'!$A$821:$A$837</c:f>
              <c:numCache/>
            </c:numRef>
          </c:yVal>
          <c:smooth val="1"/>
        </c:ser>
        <c:axId val="44626104"/>
        <c:axId val="66090617"/>
      </c:scatterChart>
      <c:valAx>
        <c:axId val="58546254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57154239"/>
        <c:crosses val="autoZero"/>
        <c:crossBetween val="midCat"/>
        <c:dispUnits/>
      </c:valAx>
      <c:valAx>
        <c:axId val="57154239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8546254"/>
        <c:crosses val="autoZero"/>
        <c:crossBetween val="midCat"/>
        <c:dispUnits/>
        <c:majorUnit val="2"/>
        <c:minorUnit val="1"/>
      </c:valAx>
      <c:valAx>
        <c:axId val="44626104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66090617"/>
        <c:crosses val="max"/>
        <c:crossBetween val="midCat"/>
        <c:dispUnits/>
        <c:majorUnit val="2"/>
        <c:minorUnit val="0.5"/>
      </c:valAx>
      <c:valAx>
        <c:axId val="66090617"/>
        <c:scaling>
          <c:orientation val="maxMin"/>
        </c:scaling>
        <c:axPos val="l"/>
        <c:delete val="1"/>
        <c:majorTickMark val="in"/>
        <c:minorTickMark val="none"/>
        <c:tickLblPos val="nextTo"/>
        <c:crossAx val="4462610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95"/>
          <c:y val="0.9595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Bass Lake
06/30/00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"/>
          <c:y val="0.16725"/>
          <c:w val="0.9135"/>
          <c:h val="0.7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'BAS-CHEM'!$C$790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'BAS-CHEM'!$C$791:$C$809</c:f>
              <c:numCache/>
            </c:numRef>
          </c:xVal>
          <c:yVal>
            <c:numRef>
              <c:f>'BAS-CHEM'!$A$791:$A$809</c:f>
              <c:numCache/>
            </c:numRef>
          </c:yVal>
          <c:smooth val="1"/>
        </c:ser>
        <c:axId val="57944642"/>
        <c:axId val="51739731"/>
      </c:scatterChart>
      <c:scatterChart>
        <c:scatterStyle val="lineMarker"/>
        <c:varyColors val="0"/>
        <c:ser>
          <c:idx val="1"/>
          <c:order val="1"/>
          <c:tx>
            <c:strRef>
              <c:f>'BAS-CHEM'!$D$790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'BAS-CHEM'!$D$791:$D$809</c:f>
              <c:numCache/>
            </c:numRef>
          </c:xVal>
          <c:yVal>
            <c:numRef>
              <c:f>'BAS-CHEM'!$A$791:$A$809</c:f>
              <c:numCache/>
            </c:numRef>
          </c:yVal>
          <c:smooth val="1"/>
        </c:ser>
        <c:axId val="63004396"/>
        <c:axId val="30168653"/>
      </c:scatterChart>
      <c:valAx>
        <c:axId val="57944642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1739731"/>
        <c:crosses val="autoZero"/>
        <c:crossBetween val="midCat"/>
        <c:dispUnits/>
      </c:valAx>
      <c:valAx>
        <c:axId val="51739731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7944642"/>
        <c:crosses val="autoZero"/>
        <c:crossBetween val="midCat"/>
        <c:dispUnits/>
        <c:majorUnit val="2"/>
        <c:minorUnit val="1"/>
      </c:valAx>
      <c:valAx>
        <c:axId val="63004396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0168653"/>
        <c:crosses val="max"/>
        <c:crossBetween val="midCat"/>
        <c:dispUnits/>
        <c:majorUnit val="2"/>
        <c:minorUnit val="0.5"/>
      </c:valAx>
      <c:valAx>
        <c:axId val="30168653"/>
        <c:scaling>
          <c:orientation val="maxMin"/>
        </c:scaling>
        <c:axPos val="l"/>
        <c:delete val="1"/>
        <c:majorTickMark val="in"/>
        <c:minorTickMark val="none"/>
        <c:tickLblPos val="nextTo"/>
        <c:crossAx val="63004396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725"/>
          <c:y val="0.961"/>
        </c:manualLayout>
      </c:layout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Bass Lake
06/02/00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475"/>
          <c:y val="0.16175"/>
          <c:w val="0.917"/>
          <c:h val="0.75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'BAS-CHEM'!$C$761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'BAS-CHEM'!$C$762:$C$779</c:f>
              <c:numCache/>
            </c:numRef>
          </c:xVal>
          <c:yVal>
            <c:numRef>
              <c:f>'BAS-CHEM'!$A$762:$A$779</c:f>
              <c:numCache/>
            </c:numRef>
          </c:yVal>
          <c:smooth val="1"/>
        </c:ser>
        <c:axId val="3082422"/>
        <c:axId val="27741799"/>
      </c:scatterChart>
      <c:scatterChart>
        <c:scatterStyle val="lineMarker"/>
        <c:varyColors val="0"/>
        <c:ser>
          <c:idx val="1"/>
          <c:order val="1"/>
          <c:tx>
            <c:strRef>
              <c:f>'BAS-CHEM'!$D$761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'BAS-CHEM'!$D$762:$D$779</c:f>
              <c:numCache/>
            </c:numRef>
          </c:xVal>
          <c:yVal>
            <c:numRef>
              <c:f>'BAS-CHEM'!$A$762:$A$779</c:f>
              <c:numCache/>
            </c:numRef>
          </c:yVal>
          <c:smooth val="1"/>
        </c:ser>
        <c:axId val="48349600"/>
        <c:axId val="32493217"/>
      </c:scatterChart>
      <c:valAx>
        <c:axId val="3082422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7741799"/>
        <c:crosses val="autoZero"/>
        <c:crossBetween val="midCat"/>
        <c:dispUnits/>
      </c:valAx>
      <c:valAx>
        <c:axId val="27741799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3082422"/>
        <c:crosses val="autoZero"/>
        <c:crossBetween val="midCat"/>
        <c:dispUnits/>
        <c:majorUnit val="2"/>
        <c:minorUnit val="1"/>
      </c:valAx>
      <c:valAx>
        <c:axId val="48349600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32493217"/>
        <c:crosses val="max"/>
        <c:crossBetween val="midCat"/>
        <c:dispUnits/>
        <c:majorUnit val="2"/>
        <c:minorUnit val="0.5"/>
      </c:valAx>
      <c:valAx>
        <c:axId val="32493217"/>
        <c:scaling>
          <c:orientation val="maxMin"/>
        </c:scaling>
        <c:axPos val="l"/>
        <c:delete val="1"/>
        <c:majorTickMark val="in"/>
        <c:minorTickMark val="none"/>
        <c:tickLblPos val="nextTo"/>
        <c:crossAx val="48349600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4"/>
          <c:y val="0.9625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Bass Lake
04/26/00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25"/>
          <c:y val="0.1645"/>
          <c:w val="0.91325"/>
          <c:h val="0.74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'BAS-CHEM'!$C$735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'BAS-CHEM'!$C$736:$C$754</c:f>
              <c:numCache/>
            </c:numRef>
          </c:xVal>
          <c:yVal>
            <c:numRef>
              <c:f>'BAS-CHEM'!$A$736:$A$754</c:f>
              <c:numCache/>
            </c:numRef>
          </c:yVal>
          <c:smooth val="1"/>
        </c:ser>
        <c:axId val="24003498"/>
        <c:axId val="14704891"/>
      </c:scatterChart>
      <c:scatterChart>
        <c:scatterStyle val="lineMarker"/>
        <c:varyColors val="0"/>
        <c:ser>
          <c:idx val="1"/>
          <c:order val="1"/>
          <c:tx>
            <c:strRef>
              <c:f>'BAS-CHEM'!$D$735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'BAS-CHEM'!$D$736:$D$754</c:f>
              <c:numCache/>
            </c:numRef>
          </c:xVal>
          <c:yVal>
            <c:numRef>
              <c:f>'BAS-CHEM'!$A$736:$A$754</c:f>
              <c:numCache/>
            </c:numRef>
          </c:yVal>
          <c:smooth val="1"/>
        </c:ser>
        <c:axId val="65235156"/>
        <c:axId val="50245493"/>
      </c:scatterChart>
      <c:valAx>
        <c:axId val="24003498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4704891"/>
        <c:crosses val="autoZero"/>
        <c:crossBetween val="midCat"/>
        <c:dispUnits/>
      </c:valAx>
      <c:valAx>
        <c:axId val="14704891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4003498"/>
        <c:crosses val="autoZero"/>
        <c:crossBetween val="midCat"/>
        <c:dispUnits/>
        <c:majorUnit val="2"/>
        <c:minorUnit val="1"/>
      </c:valAx>
      <c:valAx>
        <c:axId val="65235156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0245493"/>
        <c:crosses val="max"/>
        <c:crossBetween val="midCat"/>
        <c:dispUnits/>
        <c:majorUnit val="2"/>
        <c:minorUnit val="0.5"/>
      </c:valAx>
      <c:valAx>
        <c:axId val="50245493"/>
        <c:scaling>
          <c:orientation val="maxMin"/>
        </c:scaling>
        <c:axPos val="l"/>
        <c:delete val="1"/>
        <c:majorTickMark val="in"/>
        <c:minorTickMark val="none"/>
        <c:tickLblPos val="nextTo"/>
        <c:crossAx val="65235156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225"/>
          <c:y val="0.9615"/>
        </c:manualLayout>
      </c:layout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/>
              <a:t>Bass Lake
02/16/00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65"/>
          <c:y val="0.16425"/>
          <c:w val="0.91525"/>
          <c:h val="0.74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'BAS-CHEM'!$C$709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'BAS-CHEM'!$C$710:$C$729</c:f>
              <c:numCache/>
            </c:numRef>
          </c:xVal>
          <c:yVal>
            <c:numRef>
              <c:f>'BAS-CHEM'!$A$710:$A$729</c:f>
              <c:numCache/>
            </c:numRef>
          </c:yVal>
          <c:smooth val="1"/>
        </c:ser>
        <c:axId val="49556254"/>
        <c:axId val="43353103"/>
      </c:scatterChart>
      <c:scatterChart>
        <c:scatterStyle val="lineMarker"/>
        <c:varyColors val="0"/>
        <c:ser>
          <c:idx val="1"/>
          <c:order val="1"/>
          <c:tx>
            <c:strRef>
              <c:f>'BAS-CHEM'!$D$709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'BAS-CHEM'!$D$710:$D$729</c:f>
              <c:numCache/>
            </c:numRef>
          </c:xVal>
          <c:yVal>
            <c:numRef>
              <c:f>'BAS-CHEM'!$A$710:$A$729</c:f>
              <c:numCache/>
            </c:numRef>
          </c:yVal>
          <c:smooth val="1"/>
        </c:ser>
        <c:axId val="54633608"/>
        <c:axId val="21940425"/>
      </c:scatterChart>
      <c:valAx>
        <c:axId val="49556254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43353103"/>
        <c:crosses val="autoZero"/>
        <c:crossBetween val="midCat"/>
        <c:dispUnits/>
      </c:valAx>
      <c:valAx>
        <c:axId val="43353103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49556254"/>
        <c:crosses val="autoZero"/>
        <c:crossBetween val="midCat"/>
        <c:dispUnits/>
        <c:majorUnit val="2"/>
        <c:minorUnit val="1"/>
      </c:valAx>
      <c:valAx>
        <c:axId val="54633608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1940425"/>
        <c:crosses val="max"/>
        <c:crossBetween val="midCat"/>
        <c:dispUnits/>
        <c:majorUnit val="2"/>
        <c:minorUnit val="0.5"/>
      </c:valAx>
      <c:valAx>
        <c:axId val="21940425"/>
        <c:scaling>
          <c:orientation val="maxMin"/>
        </c:scaling>
        <c:axPos val="l"/>
        <c:delete val="1"/>
        <c:majorTickMark val="in"/>
        <c:minorTickMark val="none"/>
        <c:tickLblPos val="nextTo"/>
        <c:crossAx val="5463360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175"/>
          <c:y val="0.9605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Bass Lake
11/30/99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25"/>
          <c:y val="0.164"/>
          <c:w val="0.9135"/>
          <c:h val="0.74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'BAS-CHEM'!$C$684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'BAS-CHEM'!$C$685:$C$702</c:f>
              <c:numCache/>
            </c:numRef>
          </c:xVal>
          <c:yVal>
            <c:numRef>
              <c:f>'BAS-CHEM'!$A$685:$A$702</c:f>
              <c:numCache/>
            </c:numRef>
          </c:yVal>
          <c:smooth val="1"/>
        </c:ser>
        <c:axId val="63246098"/>
        <c:axId val="32343971"/>
      </c:scatterChart>
      <c:scatterChart>
        <c:scatterStyle val="lineMarker"/>
        <c:varyColors val="0"/>
        <c:ser>
          <c:idx val="1"/>
          <c:order val="1"/>
          <c:tx>
            <c:strRef>
              <c:f>'BAS-CHEM'!$D$684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'BAS-CHEM'!$D$685:$D$702</c:f>
              <c:numCache/>
            </c:numRef>
          </c:xVal>
          <c:yVal>
            <c:numRef>
              <c:f>'BAS-CHEM'!$A$685:$A$702</c:f>
              <c:numCache/>
            </c:numRef>
          </c:yVal>
          <c:smooth val="1"/>
        </c:ser>
        <c:axId val="22660284"/>
        <c:axId val="2615965"/>
      </c:scatterChart>
      <c:valAx>
        <c:axId val="63246098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2343971"/>
        <c:crosses val="autoZero"/>
        <c:crossBetween val="midCat"/>
        <c:dispUnits/>
      </c:valAx>
      <c:valAx>
        <c:axId val="32343971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3246098"/>
        <c:crosses val="autoZero"/>
        <c:crossBetween val="midCat"/>
        <c:dispUnits/>
        <c:majorUnit val="2"/>
        <c:minorUnit val="1"/>
      </c:valAx>
      <c:valAx>
        <c:axId val="22660284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615965"/>
        <c:crosses val="max"/>
        <c:crossBetween val="midCat"/>
        <c:dispUnits/>
        <c:majorUnit val="2"/>
        <c:minorUnit val="0.5"/>
      </c:valAx>
      <c:valAx>
        <c:axId val="2615965"/>
        <c:scaling>
          <c:orientation val="maxMin"/>
        </c:scaling>
        <c:axPos val="l"/>
        <c:delete val="1"/>
        <c:majorTickMark val="in"/>
        <c:minorTickMark val="none"/>
        <c:tickLblPos val="nextTo"/>
        <c:crossAx val="2266028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225"/>
          <c:y val="0.9605"/>
        </c:manualLayout>
      </c:layout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Bass Lake
08/25/05</a:t>
            </a:r>
          </a:p>
        </c:rich>
      </c:tx>
      <c:layout>
        <c:manualLayout>
          <c:xMode val="factor"/>
          <c:yMode val="factor"/>
          <c:x val="0.01525"/>
          <c:y val="-0.003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5"/>
          <c:y val="0.15275"/>
          <c:w val="0.883"/>
          <c:h val="0.76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'BAS-CHEM'!$C$1464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'BAS-CHEM'!$C$1465:$C$1482</c:f>
              <c:numCache/>
            </c:numRef>
          </c:xVal>
          <c:yVal>
            <c:numRef>
              <c:f>'BAS-CHEM'!$A$1465:$A$1482</c:f>
              <c:numCache/>
            </c:numRef>
          </c:yVal>
          <c:smooth val="1"/>
        </c:ser>
        <c:axId val="4003316"/>
        <c:axId val="36029845"/>
      </c:scatterChart>
      <c:scatterChart>
        <c:scatterStyle val="lineMarker"/>
        <c:varyColors val="0"/>
        <c:ser>
          <c:idx val="2"/>
          <c:order val="1"/>
          <c:tx>
            <c:strRef>
              <c:f>'BAS-CHEM'!$D$1464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'BAS-CHEM'!$D$1465:$D$1482</c:f>
              <c:numCache/>
            </c:numRef>
          </c:xVal>
          <c:yVal>
            <c:numRef>
              <c:f>'BAS-CHEM'!$A$1465:$A$1482</c:f>
              <c:numCache/>
            </c:numRef>
          </c:yVal>
          <c:smooth val="1"/>
        </c:ser>
        <c:axId val="55833150"/>
        <c:axId val="32736303"/>
      </c:scatterChart>
      <c:valAx>
        <c:axId val="4003316"/>
        <c:scaling>
          <c:orientation val="minMax"/>
          <c:max val="3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36029845"/>
        <c:crosses val="autoZero"/>
        <c:crossBetween val="midCat"/>
        <c:dispUnits/>
      </c:valAx>
      <c:valAx>
        <c:axId val="36029845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4003316"/>
        <c:crosses val="autoZero"/>
        <c:crossBetween val="midCat"/>
        <c:dispUnits/>
      </c:valAx>
      <c:valAx>
        <c:axId val="55833150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32736303"/>
        <c:crosses val="max"/>
        <c:crossBetween val="midCat"/>
        <c:dispUnits/>
        <c:majorUnit val="2"/>
        <c:minorUnit val="0.5"/>
      </c:valAx>
      <c:valAx>
        <c:axId val="32736303"/>
        <c:scaling>
          <c:orientation val="maxMin"/>
        </c:scaling>
        <c:axPos val="l"/>
        <c:delete val="1"/>
        <c:majorTickMark val="in"/>
        <c:minorTickMark val="none"/>
        <c:tickLblPos val="nextTo"/>
        <c:crossAx val="55833150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2575"/>
          <c:y val="0.96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Bass Lake
11/08/99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"/>
          <c:y val="0.15975"/>
          <c:w val="0.91725"/>
          <c:h val="0.7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'BAS-CHEM'!$C$656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'BAS-CHEM'!$C$657:$C$674</c:f>
              <c:numCache/>
            </c:numRef>
          </c:xVal>
          <c:yVal>
            <c:numRef>
              <c:f>'BAS-CHEM'!$A$657:$A$674</c:f>
              <c:numCache/>
            </c:numRef>
          </c:yVal>
          <c:smooth val="1"/>
        </c:ser>
        <c:axId val="23543686"/>
        <c:axId val="10566583"/>
      </c:scatterChart>
      <c:scatterChart>
        <c:scatterStyle val="lineMarker"/>
        <c:varyColors val="0"/>
        <c:ser>
          <c:idx val="1"/>
          <c:order val="1"/>
          <c:tx>
            <c:strRef>
              <c:f>'BAS-CHEM'!$D$656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'BAS-CHEM'!$D$657:$D$674</c:f>
              <c:numCache/>
            </c:numRef>
          </c:xVal>
          <c:yVal>
            <c:numRef>
              <c:f>'BAS-CHEM'!$A$657:$A$674</c:f>
              <c:numCache/>
            </c:numRef>
          </c:yVal>
          <c:smooth val="1"/>
        </c:ser>
        <c:axId val="27990384"/>
        <c:axId val="50586865"/>
      </c:scatterChart>
      <c:valAx>
        <c:axId val="23543686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0566583"/>
        <c:crosses val="autoZero"/>
        <c:crossBetween val="midCat"/>
        <c:dispUnits/>
      </c:valAx>
      <c:valAx>
        <c:axId val="10566583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3543686"/>
        <c:crosses val="autoZero"/>
        <c:crossBetween val="midCat"/>
        <c:dispUnits/>
        <c:majorUnit val="2"/>
        <c:minorUnit val="1"/>
      </c:valAx>
      <c:valAx>
        <c:axId val="27990384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50586865"/>
        <c:crosses val="max"/>
        <c:crossBetween val="midCat"/>
        <c:dispUnits/>
        <c:majorUnit val="2"/>
        <c:minorUnit val="0.5"/>
      </c:valAx>
      <c:valAx>
        <c:axId val="50586865"/>
        <c:scaling>
          <c:orientation val="maxMin"/>
        </c:scaling>
        <c:axPos val="l"/>
        <c:delete val="1"/>
        <c:majorTickMark val="in"/>
        <c:minorTickMark val="none"/>
        <c:tickLblPos val="nextTo"/>
        <c:crossAx val="2799038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525"/>
          <c:y val="0.96125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Bass Lake
11/04/99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25"/>
          <c:y val="0.16825"/>
          <c:w val="0.91375"/>
          <c:h val="0.7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'BAS-CHEM'!$C$627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'BAS-CHEM'!$C$628:$C$646</c:f>
              <c:numCache/>
            </c:numRef>
          </c:xVal>
          <c:yVal>
            <c:numRef>
              <c:f>'BAS-CHEM'!$A$628:$A$646</c:f>
              <c:numCache/>
            </c:numRef>
          </c:yVal>
          <c:smooth val="1"/>
        </c:ser>
        <c:axId val="52628602"/>
        <c:axId val="3895371"/>
      </c:scatterChart>
      <c:scatterChart>
        <c:scatterStyle val="lineMarker"/>
        <c:varyColors val="0"/>
        <c:ser>
          <c:idx val="1"/>
          <c:order val="1"/>
          <c:tx>
            <c:strRef>
              <c:f>'BAS-CHEM'!$D$627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'BAS-CHEM'!$D$628:$D$646</c:f>
              <c:numCache/>
            </c:numRef>
          </c:xVal>
          <c:yVal>
            <c:numRef>
              <c:f>'BAS-CHEM'!$A$628:$A$646</c:f>
              <c:numCache/>
            </c:numRef>
          </c:yVal>
          <c:smooth val="1"/>
        </c:ser>
        <c:axId val="35058340"/>
        <c:axId val="47089605"/>
      </c:scatterChart>
      <c:valAx>
        <c:axId val="52628602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895371"/>
        <c:crosses val="autoZero"/>
        <c:crossBetween val="midCat"/>
        <c:dispUnits/>
      </c:valAx>
      <c:valAx>
        <c:axId val="3895371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52628602"/>
        <c:crosses val="autoZero"/>
        <c:crossBetween val="midCat"/>
        <c:dispUnits/>
        <c:majorUnit val="2"/>
        <c:minorUnit val="1"/>
      </c:valAx>
      <c:valAx>
        <c:axId val="35058340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7089605"/>
        <c:crosses val="max"/>
        <c:crossBetween val="midCat"/>
        <c:dispUnits/>
        <c:majorUnit val="2"/>
        <c:minorUnit val="0.5"/>
      </c:valAx>
      <c:valAx>
        <c:axId val="47089605"/>
        <c:scaling>
          <c:orientation val="maxMin"/>
        </c:scaling>
        <c:axPos val="l"/>
        <c:delete val="1"/>
        <c:majorTickMark val="in"/>
        <c:minorTickMark val="none"/>
        <c:tickLblPos val="nextTo"/>
        <c:crossAx val="35058340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85"/>
          <c:y val="0.958"/>
        </c:manualLayout>
      </c:layout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/>
              <a:t>Bass Lake
11/01/99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425"/>
          <c:y val="0.163"/>
          <c:w val="0.91825"/>
          <c:h val="0.74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'BAS-CHEM'!$C$597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'BAS-CHEM'!$C$598:$C$616</c:f>
              <c:numCache/>
            </c:numRef>
          </c:xVal>
          <c:yVal>
            <c:numRef>
              <c:f>'BAS-CHEM'!$A$598:$A$616</c:f>
              <c:numCache/>
            </c:numRef>
          </c:yVal>
          <c:smooth val="1"/>
        </c:ser>
        <c:axId val="21153262"/>
        <c:axId val="56161631"/>
      </c:scatterChart>
      <c:scatterChart>
        <c:scatterStyle val="lineMarker"/>
        <c:varyColors val="0"/>
        <c:ser>
          <c:idx val="1"/>
          <c:order val="1"/>
          <c:tx>
            <c:strRef>
              <c:f>'BAS-CHEM'!$D$597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'BAS-CHEM'!$D$598:$D$616</c:f>
              <c:numCache/>
            </c:numRef>
          </c:xVal>
          <c:yVal>
            <c:numRef>
              <c:f>'BAS-CHEM'!$A$598:$A$616</c:f>
              <c:numCache/>
            </c:numRef>
          </c:yVal>
          <c:smooth val="1"/>
        </c:ser>
        <c:axId val="35692632"/>
        <c:axId val="52798233"/>
      </c:scatterChart>
      <c:valAx>
        <c:axId val="21153262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56161631"/>
        <c:crosses val="autoZero"/>
        <c:crossBetween val="midCat"/>
        <c:dispUnits/>
      </c:valAx>
      <c:valAx>
        <c:axId val="56161631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1153262"/>
        <c:crosses val="autoZero"/>
        <c:crossBetween val="midCat"/>
        <c:dispUnits/>
        <c:majorUnit val="2"/>
        <c:minorUnit val="1"/>
      </c:valAx>
      <c:valAx>
        <c:axId val="35692632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52798233"/>
        <c:crosses val="max"/>
        <c:crossBetween val="midCat"/>
        <c:dispUnits/>
        <c:majorUnit val="2"/>
        <c:minorUnit val="0.5"/>
      </c:valAx>
      <c:valAx>
        <c:axId val="52798233"/>
        <c:scaling>
          <c:orientation val="maxMin"/>
        </c:scaling>
        <c:axPos val="l"/>
        <c:delete val="1"/>
        <c:majorTickMark val="in"/>
        <c:minorTickMark val="none"/>
        <c:tickLblPos val="nextTo"/>
        <c:crossAx val="35692632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475"/>
          <c:y val="0.95975"/>
        </c:manualLayout>
      </c:layout>
      <c:overlay val="0"/>
      <c:txPr>
        <a:bodyPr vert="horz" rot="0"/>
        <a:lstStyle/>
        <a:p>
          <a:pPr>
            <a:defRPr lang="en-US" cap="none" sz="10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/>
              <a:t>Bass Lake
10/04/99</a:t>
            </a:r>
          </a:p>
        </c:rich>
      </c:tx>
      <c:layout>
        <c:manualLayout>
          <c:xMode val="factor"/>
          <c:yMode val="factor"/>
          <c:x val="0.053"/>
          <c:y val="-0.012"/>
        </c:manualLayout>
      </c:layout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75"/>
          <c:y val="0.16275"/>
          <c:w val="0.91825"/>
          <c:h val="0.74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'BAS-CHEM'!$C$565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'BAS-CHEM'!$C$566:$C$577</c:f>
              <c:numCache/>
            </c:numRef>
          </c:xVal>
          <c:yVal>
            <c:numRef>
              <c:f>'BAS-CHEM'!$A$566:$A$577</c:f>
              <c:numCache/>
            </c:numRef>
          </c:yVal>
          <c:smooth val="1"/>
        </c:ser>
        <c:axId val="5422050"/>
        <c:axId val="48798451"/>
      </c:scatterChart>
      <c:scatterChart>
        <c:scatterStyle val="lineMarker"/>
        <c:varyColors val="0"/>
        <c:ser>
          <c:idx val="1"/>
          <c:order val="1"/>
          <c:tx>
            <c:strRef>
              <c:f>'BAS-CHEM'!$D$565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'BAS-CHEM'!$D$566:$D$577</c:f>
              <c:numCache/>
            </c:numRef>
          </c:xVal>
          <c:yVal>
            <c:numRef>
              <c:f>'BAS-CHEM'!$A$566:$A$577</c:f>
              <c:numCache/>
            </c:numRef>
          </c:yVal>
          <c:smooth val="1"/>
        </c:ser>
        <c:axId val="36532876"/>
        <c:axId val="60360429"/>
      </c:scatterChart>
      <c:valAx>
        <c:axId val="5422050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8798451"/>
        <c:crosses val="autoZero"/>
        <c:crossBetween val="midCat"/>
        <c:dispUnits/>
      </c:valAx>
      <c:valAx>
        <c:axId val="48798451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422050"/>
        <c:crosses val="autoZero"/>
        <c:crossBetween val="midCat"/>
        <c:dispUnits/>
        <c:majorUnit val="2"/>
        <c:minorUnit val="1"/>
      </c:valAx>
      <c:valAx>
        <c:axId val="36532876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0360429"/>
        <c:crosses val="max"/>
        <c:crossBetween val="midCat"/>
        <c:dispUnits/>
        <c:majorUnit val="2"/>
        <c:minorUnit val="0.5"/>
      </c:valAx>
      <c:valAx>
        <c:axId val="60360429"/>
        <c:scaling>
          <c:orientation val="maxMin"/>
        </c:scaling>
        <c:axPos val="l"/>
        <c:delete val="1"/>
        <c:majorTickMark val="in"/>
        <c:minorTickMark val="none"/>
        <c:tickLblPos val="nextTo"/>
        <c:crossAx val="36532876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475"/>
          <c:y val="0.9625"/>
        </c:manualLayout>
      </c:layout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/>
              <a:t>Bass Lake
8/31/99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425"/>
          <c:y val="0.15975"/>
          <c:w val="0.918"/>
          <c:h val="0.751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'BAS-CHEM'!$C$533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'BAS-CHEM'!$C$534:$C$552</c:f>
              <c:numCache/>
            </c:numRef>
          </c:xVal>
          <c:yVal>
            <c:numRef>
              <c:f>'BAS-CHEM'!$A$534:$A$552</c:f>
              <c:numCache/>
            </c:numRef>
          </c:yVal>
          <c:smooth val="1"/>
        </c:ser>
        <c:axId val="6372950"/>
        <c:axId val="57356551"/>
      </c:scatterChart>
      <c:scatterChart>
        <c:scatterStyle val="lineMarker"/>
        <c:varyColors val="0"/>
        <c:ser>
          <c:idx val="1"/>
          <c:order val="1"/>
          <c:tx>
            <c:strRef>
              <c:f>'BAS-CHEM'!$D$533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'BAS-CHEM'!$D$534:$D$552</c:f>
              <c:numCache/>
            </c:numRef>
          </c:xVal>
          <c:yVal>
            <c:numRef>
              <c:f>'BAS-CHEM'!$A$534:$A$552</c:f>
              <c:numCache/>
            </c:numRef>
          </c:yVal>
          <c:smooth val="1"/>
        </c:ser>
        <c:axId val="46446912"/>
        <c:axId val="15369025"/>
      </c:scatterChart>
      <c:valAx>
        <c:axId val="6372950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57356551"/>
        <c:crosses val="autoZero"/>
        <c:crossBetween val="midCat"/>
        <c:dispUnits/>
      </c:valAx>
      <c:valAx>
        <c:axId val="57356551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372950"/>
        <c:crosses val="autoZero"/>
        <c:crossBetween val="midCat"/>
        <c:dispUnits/>
        <c:majorUnit val="2"/>
        <c:minorUnit val="1"/>
      </c:valAx>
      <c:valAx>
        <c:axId val="46446912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15369025"/>
        <c:crosses val="max"/>
        <c:crossBetween val="midCat"/>
        <c:dispUnits/>
        <c:majorUnit val="2"/>
        <c:minorUnit val="0.5"/>
      </c:valAx>
      <c:valAx>
        <c:axId val="15369025"/>
        <c:scaling>
          <c:orientation val="maxMin"/>
        </c:scaling>
        <c:axPos val="l"/>
        <c:delete val="1"/>
        <c:majorTickMark val="in"/>
        <c:minorTickMark val="none"/>
        <c:tickLblPos val="nextTo"/>
        <c:crossAx val="46446912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875"/>
          <c:y val="0.94975"/>
        </c:manualLayout>
      </c:layout>
      <c:overlay val="0"/>
      <c:txPr>
        <a:bodyPr vert="horz" rot="0"/>
        <a:lstStyle/>
        <a:p>
          <a:pPr>
            <a:defRPr lang="en-US" cap="none" sz="10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/>
              <a:t>Bass Lake
04/14/99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775"/>
          <c:y val="0.17"/>
          <c:w val="0.9145"/>
          <c:h val="0.73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'BAS-CHEM'!$C$506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'BAS-CHEM'!$C$507:$C$525</c:f>
              <c:numCache/>
            </c:numRef>
          </c:xVal>
          <c:yVal>
            <c:numRef>
              <c:f>'BAS-CHEM'!$A$507:$A$525</c:f>
              <c:numCache/>
            </c:numRef>
          </c:yVal>
          <c:smooth val="1"/>
        </c:ser>
        <c:axId val="4103498"/>
        <c:axId val="36931483"/>
      </c:scatterChart>
      <c:scatterChart>
        <c:scatterStyle val="lineMarker"/>
        <c:varyColors val="0"/>
        <c:ser>
          <c:idx val="1"/>
          <c:order val="1"/>
          <c:tx>
            <c:strRef>
              <c:f>'BAS-CHEM'!$D$506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'BAS-CHEM'!$D$507:$D$525</c:f>
              <c:numCache/>
            </c:numRef>
          </c:xVal>
          <c:yVal>
            <c:numRef>
              <c:f>'BAS-CHEM'!$A$507:$A$525</c:f>
              <c:numCache/>
            </c:numRef>
          </c:yVal>
          <c:smooth val="1"/>
        </c:ser>
        <c:axId val="63947892"/>
        <c:axId val="38660117"/>
      </c:scatterChart>
      <c:valAx>
        <c:axId val="4103498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6931483"/>
        <c:crosses val="autoZero"/>
        <c:crossBetween val="midCat"/>
        <c:dispUnits/>
      </c:valAx>
      <c:valAx>
        <c:axId val="36931483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103498"/>
        <c:crosses val="autoZero"/>
        <c:crossBetween val="midCat"/>
        <c:dispUnits/>
        <c:majorUnit val="2"/>
        <c:minorUnit val="1"/>
      </c:valAx>
      <c:valAx>
        <c:axId val="63947892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8660117"/>
        <c:crosses val="max"/>
        <c:crossBetween val="midCat"/>
        <c:dispUnits/>
        <c:majorUnit val="2"/>
        <c:minorUnit val="0.5"/>
      </c:valAx>
      <c:valAx>
        <c:axId val="38660117"/>
        <c:scaling>
          <c:orientation val="maxMin"/>
        </c:scaling>
        <c:axPos val="l"/>
        <c:delete val="1"/>
        <c:majorTickMark val="in"/>
        <c:minorTickMark val="none"/>
        <c:tickLblPos val="nextTo"/>
        <c:crossAx val="63947892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975"/>
          <c:y val="0.9585"/>
        </c:manualLayout>
      </c:layout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Bass Lake
02/17/99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5625"/>
          <c:w val="0.91225"/>
          <c:h val="0.75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'BAS-CHEM'!$C$481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'BAS-CHEM'!$C$482:$C$500</c:f>
              <c:numCache/>
            </c:numRef>
          </c:xVal>
          <c:yVal>
            <c:numRef>
              <c:f>'BAS-CHEM'!$B$482:$B$500</c:f>
              <c:numCache/>
            </c:numRef>
          </c:yVal>
          <c:smooth val="1"/>
        </c:ser>
        <c:axId val="12396734"/>
        <c:axId val="44461743"/>
      </c:scatterChart>
      <c:scatterChart>
        <c:scatterStyle val="lineMarker"/>
        <c:varyColors val="0"/>
        <c:ser>
          <c:idx val="1"/>
          <c:order val="1"/>
          <c:tx>
            <c:strRef>
              <c:f>'BAS-CHEM'!$D$481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'BAS-CHEM'!$D$482:$D$500</c:f>
              <c:numCache/>
            </c:numRef>
          </c:xVal>
          <c:yVal>
            <c:numRef>
              <c:f>'BAS-CHEM'!$B$482:$B$500</c:f>
              <c:numCache/>
            </c:numRef>
          </c:yVal>
          <c:smooth val="1"/>
        </c:ser>
        <c:axId val="64611368"/>
        <c:axId val="44631401"/>
      </c:scatterChart>
      <c:valAx>
        <c:axId val="12396734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44461743"/>
        <c:crosses val="autoZero"/>
        <c:crossBetween val="midCat"/>
        <c:dispUnits/>
      </c:valAx>
      <c:valAx>
        <c:axId val="44461743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2396734"/>
        <c:crosses val="autoZero"/>
        <c:crossBetween val="midCat"/>
        <c:dispUnits/>
        <c:majorUnit val="2"/>
        <c:minorUnit val="1"/>
      </c:valAx>
      <c:valAx>
        <c:axId val="64611368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44631401"/>
        <c:crosses val="max"/>
        <c:crossBetween val="midCat"/>
        <c:dispUnits/>
        <c:majorUnit val="2"/>
        <c:minorUnit val="0.5"/>
      </c:valAx>
      <c:valAx>
        <c:axId val="44631401"/>
        <c:scaling>
          <c:orientation val="maxMin"/>
        </c:scaling>
        <c:axPos val="l"/>
        <c:delete val="1"/>
        <c:majorTickMark val="in"/>
        <c:minorTickMark val="none"/>
        <c:tickLblPos val="nextTo"/>
        <c:crossAx val="6461136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25"/>
          <c:y val="0.96275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/>
              <a:t>Bass Lake
11/23/98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725"/>
          <c:y val="0.158"/>
          <c:w val="0.915"/>
          <c:h val="0.75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'BAS-CHEM'!$C$447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'BAS-CHEM'!$C$448:$C$467</c:f>
              <c:numCache/>
            </c:numRef>
          </c:xVal>
          <c:yVal>
            <c:numRef>
              <c:f>'BAS-CHEM'!$B$448:$B$467</c:f>
              <c:numCache/>
            </c:numRef>
          </c:yVal>
          <c:smooth val="1"/>
        </c:ser>
        <c:axId val="66138290"/>
        <c:axId val="58373699"/>
      </c:scatterChart>
      <c:scatterChart>
        <c:scatterStyle val="lineMarker"/>
        <c:varyColors val="0"/>
        <c:ser>
          <c:idx val="1"/>
          <c:order val="1"/>
          <c:tx>
            <c:strRef>
              <c:f>'BAS-CHEM'!$D$447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'BAS-CHEM'!$D$448:$D$467</c:f>
              <c:numCache/>
            </c:numRef>
          </c:xVal>
          <c:yVal>
            <c:numRef>
              <c:f>'BAS-CHEM'!$B$448:$B$467</c:f>
              <c:numCache/>
            </c:numRef>
          </c:yVal>
          <c:smooth val="1"/>
        </c:ser>
        <c:axId val="55601244"/>
        <c:axId val="30649149"/>
      </c:scatterChart>
      <c:valAx>
        <c:axId val="66138290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8373699"/>
        <c:crosses val="autoZero"/>
        <c:crossBetween val="midCat"/>
        <c:dispUnits/>
      </c:valAx>
      <c:valAx>
        <c:axId val="58373699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6138290"/>
        <c:crosses val="autoZero"/>
        <c:crossBetween val="midCat"/>
        <c:dispUnits/>
        <c:majorUnit val="2"/>
        <c:minorUnit val="1"/>
      </c:valAx>
      <c:valAx>
        <c:axId val="55601244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0649149"/>
        <c:crosses val="max"/>
        <c:crossBetween val="midCat"/>
        <c:dispUnits/>
        <c:majorUnit val="2"/>
        <c:minorUnit val="0.5"/>
      </c:valAx>
      <c:valAx>
        <c:axId val="30649149"/>
        <c:scaling>
          <c:orientation val="maxMin"/>
        </c:scaling>
        <c:axPos val="l"/>
        <c:delete val="1"/>
        <c:majorTickMark val="in"/>
        <c:minorTickMark val="none"/>
        <c:tickLblPos val="nextTo"/>
        <c:crossAx val="5560124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85"/>
          <c:y val="0.9505"/>
        </c:manualLayout>
      </c:layout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Bass Lake
10/26/98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5"/>
          <c:y val="0.1585"/>
          <c:w val="0.91725"/>
          <c:h val="0.75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'BAS-CHEM'!$C$412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'BAS-CHEM'!$C$413:$C$431</c:f>
              <c:numCache/>
            </c:numRef>
          </c:xVal>
          <c:yVal>
            <c:numRef>
              <c:f>'BAS-CHEM'!$B$413:$B$431</c:f>
              <c:numCache/>
            </c:numRef>
          </c:yVal>
          <c:smooth val="1"/>
        </c:ser>
        <c:axId val="7406886"/>
        <c:axId val="66661975"/>
      </c:scatterChart>
      <c:scatterChart>
        <c:scatterStyle val="lineMarker"/>
        <c:varyColors val="0"/>
        <c:ser>
          <c:idx val="1"/>
          <c:order val="1"/>
          <c:tx>
            <c:strRef>
              <c:f>'BAS-CHEM'!$D$412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'BAS-CHEM'!$D$413:$D$431</c:f>
              <c:numCache/>
            </c:numRef>
          </c:xVal>
          <c:yVal>
            <c:numRef>
              <c:f>'BAS-CHEM'!$B$413:$B$431</c:f>
              <c:numCache/>
            </c:numRef>
          </c:yVal>
          <c:smooth val="1"/>
        </c:ser>
        <c:axId val="63086864"/>
        <c:axId val="30910865"/>
      </c:scatterChart>
      <c:valAx>
        <c:axId val="7406886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66661975"/>
        <c:crosses val="autoZero"/>
        <c:crossBetween val="midCat"/>
        <c:dispUnits/>
      </c:valAx>
      <c:valAx>
        <c:axId val="66661975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7406886"/>
        <c:crosses val="autoZero"/>
        <c:crossBetween val="midCat"/>
        <c:dispUnits/>
        <c:majorUnit val="2"/>
        <c:minorUnit val="1"/>
      </c:valAx>
      <c:valAx>
        <c:axId val="63086864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30910865"/>
        <c:crosses val="max"/>
        <c:crossBetween val="midCat"/>
        <c:dispUnits/>
        <c:majorUnit val="2"/>
        <c:minorUnit val="0.5"/>
      </c:valAx>
      <c:valAx>
        <c:axId val="30910865"/>
        <c:scaling>
          <c:orientation val="maxMin"/>
        </c:scaling>
        <c:axPos val="l"/>
        <c:delete val="1"/>
        <c:majorTickMark val="in"/>
        <c:minorTickMark val="none"/>
        <c:tickLblPos val="nextTo"/>
        <c:crossAx val="6308686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8"/>
          <c:y val="0.951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Bass Lake
09/17/98</a:t>
            </a:r>
          </a:p>
        </c:rich>
      </c:tx>
      <c:layout>
        <c:manualLayout>
          <c:xMode val="factor"/>
          <c:yMode val="factor"/>
          <c:x val="0.0205"/>
          <c:y val="-0.0115"/>
        </c:manualLayout>
      </c:layout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7"/>
          <c:y val="0.15025"/>
          <c:w val="0.9155"/>
          <c:h val="0.75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'BAS-CHEM'!$C$381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'BAS-CHEM'!$C$382:$C$399</c:f>
              <c:numCache/>
            </c:numRef>
          </c:xVal>
          <c:yVal>
            <c:numRef>
              <c:f>'BAS-CHEM'!$B$382:$B$399</c:f>
              <c:numCache/>
            </c:numRef>
          </c:yVal>
          <c:smooth val="1"/>
        </c:ser>
        <c:axId val="9762330"/>
        <c:axId val="20752107"/>
      </c:scatterChart>
      <c:scatterChart>
        <c:scatterStyle val="lineMarker"/>
        <c:varyColors val="0"/>
        <c:ser>
          <c:idx val="1"/>
          <c:order val="1"/>
          <c:tx>
            <c:strRef>
              <c:f>'BAS-CHEM'!$D$381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'BAS-CHEM'!$D$382:$D$399</c:f>
              <c:numCache/>
            </c:numRef>
          </c:xVal>
          <c:yVal>
            <c:numRef>
              <c:f>'BAS-CHEM'!$B$382:$B$399</c:f>
              <c:numCache/>
            </c:numRef>
          </c:yVal>
          <c:smooth val="1"/>
        </c:ser>
        <c:axId val="52551236"/>
        <c:axId val="3199077"/>
      </c:scatterChart>
      <c:valAx>
        <c:axId val="9762330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0752107"/>
        <c:crosses val="autoZero"/>
        <c:crossBetween val="midCat"/>
        <c:dispUnits/>
      </c:valAx>
      <c:valAx>
        <c:axId val="20752107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9762330"/>
        <c:crosses val="autoZero"/>
        <c:crossBetween val="midCat"/>
        <c:dispUnits/>
        <c:majorUnit val="2"/>
        <c:minorUnit val="1"/>
      </c:valAx>
      <c:valAx>
        <c:axId val="52551236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199077"/>
        <c:crosses val="max"/>
        <c:crossBetween val="midCat"/>
        <c:dispUnits/>
        <c:majorUnit val="2"/>
        <c:minorUnit val="0.5"/>
      </c:valAx>
      <c:valAx>
        <c:axId val="3199077"/>
        <c:scaling>
          <c:orientation val="maxMin"/>
        </c:scaling>
        <c:axPos val="l"/>
        <c:delete val="1"/>
        <c:majorTickMark val="in"/>
        <c:minorTickMark val="none"/>
        <c:tickLblPos val="nextTo"/>
        <c:crossAx val="52551236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6"/>
          <c:y val="0.949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52"/>
          <c:w val="0.9495"/>
          <c:h val="0.84375"/>
        </c:manualLayout>
      </c:layout>
      <c:lineChart>
        <c:grouping val="standard"/>
        <c:varyColors val="0"/>
        <c:ser>
          <c:idx val="0"/>
          <c:order val="0"/>
          <c:tx>
            <c:strRef>
              <c:f>'BAS-CHEM'!$J$9:$J$10</c:f>
              <c:strCache>
                <c:ptCount val="1"/>
                <c:pt idx="0">
                  <c:v>Phosporus TSI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'BAS-CHEM'!$B$11:$B$68</c:f>
              <c:strCache/>
            </c:strRef>
          </c:cat>
          <c:val>
            <c:numRef>
              <c:f>'BAS-CHEM'!$J$11:$J$68</c:f>
              <c:numCache/>
            </c:numRef>
          </c:val>
          <c:smooth val="0"/>
        </c:ser>
        <c:ser>
          <c:idx val="1"/>
          <c:order val="1"/>
          <c:tx>
            <c:strRef>
              <c:f>'BAS-CHEM'!$K$9:$K$10</c:f>
              <c:strCache>
                <c:ptCount val="1"/>
                <c:pt idx="0">
                  <c:v>Chlorophyll-a TSI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'BAS-CHEM'!$B$11:$B$68</c:f>
              <c:strCache/>
            </c:strRef>
          </c:cat>
          <c:val>
            <c:numRef>
              <c:f>'BAS-CHEM'!$K$11:$K$68</c:f>
              <c:numCache/>
            </c:numRef>
          </c:val>
          <c:smooth val="0"/>
        </c:ser>
        <c:ser>
          <c:idx val="2"/>
          <c:order val="2"/>
          <c:tx>
            <c:strRef>
              <c:f>'BAS-CHEM'!$L$9:$L$10</c:f>
              <c:strCache>
                <c:ptCount val="1"/>
                <c:pt idx="0">
                  <c:v>Secchi TSI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'BAS-CHEM'!$B$11:$B$68</c:f>
              <c:strCache/>
            </c:strRef>
          </c:cat>
          <c:val>
            <c:numRef>
              <c:f>'BAS-CHEM'!$L$11:$L$68</c:f>
              <c:numCache/>
            </c:numRef>
          </c:val>
          <c:smooth val="0"/>
        </c:ser>
        <c:marker val="1"/>
        <c:axId val="26191272"/>
        <c:axId val="34394857"/>
      </c:lineChart>
      <c:dateAx>
        <c:axId val="26191272"/>
        <c:scaling>
          <c:orientation val="minMax"/>
          <c:max val="39814"/>
          <c:min val="350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d\-mmm\-yy" sourceLinked="0"/>
        <c:majorTickMark val="cross"/>
        <c:minorTickMark val="out"/>
        <c:tickLblPos val="nextTo"/>
        <c:txPr>
          <a:bodyPr vert="horz" rot="0"/>
          <a:lstStyle/>
          <a:p>
            <a:pPr>
              <a:defRPr lang="en-US" cap="none" sz="1150" b="0" i="0" u="none" baseline="0"/>
            </a:pPr>
          </a:p>
        </c:txPr>
        <c:crossAx val="34394857"/>
        <c:crossesAt val="20"/>
        <c:auto val="0"/>
        <c:baseTimeUnit val="months"/>
        <c:majorUnit val="12"/>
        <c:majorTimeUnit val="months"/>
        <c:minorUnit val="2"/>
        <c:minorTimeUnit val="months"/>
        <c:noMultiLvlLbl val="0"/>
      </c:dateAx>
      <c:valAx>
        <c:axId val="34394857"/>
        <c:scaling>
          <c:orientation val="minMax"/>
          <c:max val="8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/>
                  <a:t>Trophic State Value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425" b="0" i="0" u="none" baseline="0"/>
            </a:pPr>
          </a:p>
        </c:txPr>
        <c:crossAx val="26191272"/>
        <c:crossesAt val="1"/>
        <c:crossBetween val="midCat"/>
        <c:dispUnits/>
        <c:majorUnit val="10"/>
        <c:minorUnit val="1"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925"/>
          <c:y val="0.94775"/>
          <c:w val="0.4175"/>
          <c:h val="0.03475"/>
        </c:manualLayout>
      </c:layout>
      <c:overlay val="0"/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425" b="0" i="0" u="none" baseline="0"/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/>
              <a:t>Bass Lake
08/19/98</a:t>
            </a:r>
          </a:p>
        </c:rich>
      </c:tx>
      <c:layout>
        <c:manualLayout>
          <c:xMode val="factor"/>
          <c:yMode val="factor"/>
          <c:x val="0.0205"/>
          <c:y val="-0.0115"/>
        </c:manualLayout>
      </c:layout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"/>
          <c:y val="0.14825"/>
          <c:w val="0.91375"/>
          <c:h val="0.76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'BAS-CHEM'!$C$353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'BAS-CHEM'!$C$354:$C$373</c:f>
              <c:numCache/>
            </c:numRef>
          </c:xVal>
          <c:yVal>
            <c:numRef>
              <c:f>'BAS-CHEM'!$B$354:$B$373</c:f>
              <c:numCache/>
            </c:numRef>
          </c:yVal>
          <c:smooth val="1"/>
        </c:ser>
        <c:axId val="28791694"/>
        <c:axId val="57798655"/>
      </c:scatterChart>
      <c:scatterChart>
        <c:scatterStyle val="lineMarker"/>
        <c:varyColors val="0"/>
        <c:ser>
          <c:idx val="1"/>
          <c:order val="1"/>
          <c:tx>
            <c:strRef>
              <c:f>'BAS-CHEM'!$D$353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'BAS-CHEM'!$D$354:$D$373</c:f>
              <c:numCache/>
            </c:numRef>
          </c:xVal>
          <c:yVal>
            <c:numRef>
              <c:f>'BAS-CHEM'!$B$354:$B$373</c:f>
              <c:numCache/>
            </c:numRef>
          </c:yVal>
          <c:smooth val="1"/>
        </c:ser>
        <c:axId val="50425848"/>
        <c:axId val="51179449"/>
      </c:scatterChart>
      <c:valAx>
        <c:axId val="28791694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7798655"/>
        <c:crosses val="autoZero"/>
        <c:crossBetween val="midCat"/>
        <c:dispUnits/>
      </c:valAx>
      <c:valAx>
        <c:axId val="57798655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8791694"/>
        <c:crosses val="autoZero"/>
        <c:crossBetween val="midCat"/>
        <c:dispUnits/>
        <c:majorUnit val="2"/>
        <c:minorUnit val="1"/>
      </c:valAx>
      <c:valAx>
        <c:axId val="50425848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1179449"/>
        <c:crosses val="max"/>
        <c:crossBetween val="midCat"/>
        <c:dispUnits/>
        <c:majorUnit val="2"/>
        <c:minorUnit val="0.5"/>
      </c:valAx>
      <c:valAx>
        <c:axId val="51179449"/>
        <c:scaling>
          <c:orientation val="maxMin"/>
        </c:scaling>
        <c:axPos val="l"/>
        <c:delete val="1"/>
        <c:majorTickMark val="in"/>
        <c:minorTickMark val="none"/>
        <c:tickLblPos val="nextTo"/>
        <c:crossAx val="5042584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525"/>
          <c:y val="0.949"/>
        </c:manualLayout>
      </c:layout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Bass Lake
07/16/98</a:t>
            </a:r>
          </a:p>
        </c:rich>
      </c:tx>
      <c:layout>
        <c:manualLayout>
          <c:xMode val="factor"/>
          <c:yMode val="factor"/>
          <c:x val="0.0205"/>
          <c:y val="-0.0115"/>
        </c:manualLayout>
      </c:layout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75"/>
          <c:y val="0.1525"/>
          <c:w val="0.915"/>
          <c:h val="0.7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'BAS-CHEM'!$C$322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'BAS-CHEM'!$C$323:$C$342</c:f>
              <c:numCache/>
            </c:numRef>
          </c:xVal>
          <c:yVal>
            <c:numRef>
              <c:f>'BAS-CHEM'!$B$323:$B$342</c:f>
              <c:numCache/>
            </c:numRef>
          </c:yVal>
          <c:smooth val="1"/>
        </c:ser>
        <c:axId val="57961858"/>
        <c:axId val="51894675"/>
      </c:scatterChart>
      <c:scatterChart>
        <c:scatterStyle val="lineMarker"/>
        <c:varyColors val="0"/>
        <c:ser>
          <c:idx val="1"/>
          <c:order val="1"/>
          <c:tx>
            <c:strRef>
              <c:f>'BAS-CHEM'!$D$322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'BAS-CHEM'!$D$323:$D$342</c:f>
              <c:numCache/>
            </c:numRef>
          </c:xVal>
          <c:yVal>
            <c:numRef>
              <c:f>'BAS-CHEM'!$B$323:$B$342</c:f>
              <c:numCache/>
            </c:numRef>
          </c:yVal>
          <c:smooth val="1"/>
        </c:ser>
        <c:axId val="64398892"/>
        <c:axId val="42719117"/>
      </c:scatterChart>
      <c:valAx>
        <c:axId val="57961858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1894675"/>
        <c:crosses val="autoZero"/>
        <c:crossBetween val="midCat"/>
        <c:dispUnits/>
      </c:valAx>
      <c:valAx>
        <c:axId val="51894675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7961858"/>
        <c:crosses val="autoZero"/>
        <c:crossBetween val="midCat"/>
        <c:dispUnits/>
        <c:majorUnit val="2"/>
        <c:minorUnit val="1"/>
      </c:valAx>
      <c:valAx>
        <c:axId val="64398892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2719117"/>
        <c:crosses val="max"/>
        <c:crossBetween val="midCat"/>
        <c:dispUnits/>
        <c:majorUnit val="2"/>
        <c:minorUnit val="0.5"/>
      </c:valAx>
      <c:valAx>
        <c:axId val="42719117"/>
        <c:scaling>
          <c:orientation val="maxMin"/>
        </c:scaling>
        <c:axPos val="l"/>
        <c:delete val="1"/>
        <c:majorTickMark val="in"/>
        <c:minorTickMark val="none"/>
        <c:tickLblPos val="nextTo"/>
        <c:crossAx val="64398892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375"/>
          <c:y val="0.951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/>
              <a:t>Bass Lake
06/24/98</a:t>
            </a:r>
          </a:p>
        </c:rich>
      </c:tx>
      <c:layout>
        <c:manualLayout>
          <c:xMode val="factor"/>
          <c:yMode val="factor"/>
          <c:x val="0.0205"/>
          <c:y val="-0.0115"/>
        </c:manualLayout>
      </c:layout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5"/>
          <c:y val="0.152"/>
          <c:w val="0.9175"/>
          <c:h val="0.75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'BAS-CHEM'!$C$292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'BAS-CHEM'!$C$293:$C$311</c:f>
              <c:numCache/>
            </c:numRef>
          </c:xVal>
          <c:yVal>
            <c:numRef>
              <c:f>'BAS-CHEM'!$B$293:$B$311</c:f>
              <c:numCache/>
            </c:numRef>
          </c:yVal>
          <c:smooth val="1"/>
        </c:ser>
        <c:axId val="48927734"/>
        <c:axId val="37696423"/>
      </c:scatterChart>
      <c:scatterChart>
        <c:scatterStyle val="lineMarker"/>
        <c:varyColors val="0"/>
        <c:ser>
          <c:idx val="1"/>
          <c:order val="1"/>
          <c:tx>
            <c:strRef>
              <c:f>'BAS-CHEM'!$D$292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'BAS-CHEM'!$D$293:$D$311</c:f>
              <c:numCache/>
            </c:numRef>
          </c:xVal>
          <c:yVal>
            <c:numRef>
              <c:f>'BAS-CHEM'!$B$293:$B$311</c:f>
              <c:numCache/>
            </c:numRef>
          </c:yVal>
          <c:smooth val="1"/>
        </c:ser>
        <c:axId val="3723488"/>
        <c:axId val="33511393"/>
      </c:scatterChart>
      <c:valAx>
        <c:axId val="48927734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7696423"/>
        <c:crosses val="autoZero"/>
        <c:crossBetween val="midCat"/>
        <c:dispUnits/>
      </c:valAx>
      <c:valAx>
        <c:axId val="37696423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8927734"/>
        <c:crosses val="autoZero"/>
        <c:crossBetween val="midCat"/>
        <c:dispUnits/>
        <c:majorUnit val="2"/>
        <c:minorUnit val="1"/>
      </c:valAx>
      <c:valAx>
        <c:axId val="3723488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3511393"/>
        <c:crosses val="max"/>
        <c:crossBetween val="midCat"/>
        <c:dispUnits/>
        <c:majorUnit val="2"/>
        <c:minorUnit val="0.5"/>
      </c:valAx>
      <c:valAx>
        <c:axId val="33511393"/>
        <c:scaling>
          <c:orientation val="maxMin"/>
        </c:scaling>
        <c:axPos val="l"/>
        <c:delete val="1"/>
        <c:majorTickMark val="in"/>
        <c:minorTickMark val="none"/>
        <c:tickLblPos val="nextTo"/>
        <c:crossAx val="372348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425"/>
          <c:y val="0.95175"/>
        </c:manualLayout>
      </c:layout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Bass Lake
05/06/98</a:t>
            </a:r>
          </a:p>
        </c:rich>
      </c:tx>
      <c:layout>
        <c:manualLayout>
          <c:xMode val="factor"/>
          <c:yMode val="factor"/>
          <c:x val="0.0205"/>
          <c:y val="-0.0115"/>
        </c:manualLayout>
      </c:layout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"/>
          <c:y val="0.1565"/>
          <c:w val="0.9145"/>
          <c:h val="0.75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'BAS-CHEM'!$C$260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'BAS-CHEM'!$C$261:$C$277</c:f>
              <c:numCache/>
            </c:numRef>
          </c:xVal>
          <c:yVal>
            <c:numRef>
              <c:f>'BAS-CHEM'!$B$261:$B$277</c:f>
              <c:numCache/>
            </c:numRef>
          </c:yVal>
          <c:smooth val="1"/>
        </c:ser>
        <c:axId val="33167082"/>
        <c:axId val="30068283"/>
      </c:scatterChart>
      <c:scatterChart>
        <c:scatterStyle val="lineMarker"/>
        <c:varyColors val="0"/>
        <c:ser>
          <c:idx val="1"/>
          <c:order val="1"/>
          <c:tx>
            <c:strRef>
              <c:f>'BAS-CHEM'!$D$260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'BAS-CHEM'!$D$261:$D$277</c:f>
              <c:numCache/>
            </c:numRef>
          </c:xVal>
          <c:yVal>
            <c:numRef>
              <c:f>'BAS-CHEM'!$B$261:$B$277</c:f>
              <c:numCache/>
            </c:numRef>
          </c:yVal>
          <c:smooth val="1"/>
        </c:ser>
        <c:axId val="2179092"/>
        <c:axId val="19611829"/>
      </c:scatterChart>
      <c:valAx>
        <c:axId val="33167082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0068283"/>
        <c:crosses val="autoZero"/>
        <c:crossBetween val="midCat"/>
        <c:dispUnits/>
      </c:valAx>
      <c:valAx>
        <c:axId val="30068283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3167082"/>
        <c:crosses val="autoZero"/>
        <c:crossBetween val="midCat"/>
        <c:dispUnits/>
        <c:majorUnit val="2"/>
        <c:minorUnit val="1"/>
      </c:valAx>
      <c:valAx>
        <c:axId val="2179092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611829"/>
        <c:crosses val="max"/>
        <c:crossBetween val="midCat"/>
        <c:dispUnits/>
        <c:majorUnit val="2"/>
        <c:minorUnit val="0.5"/>
      </c:valAx>
      <c:valAx>
        <c:axId val="19611829"/>
        <c:scaling>
          <c:orientation val="maxMin"/>
        </c:scaling>
        <c:axPos val="l"/>
        <c:delete val="1"/>
        <c:majorTickMark val="in"/>
        <c:minorTickMark val="none"/>
        <c:tickLblPos val="nextTo"/>
        <c:crossAx val="2179092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65"/>
          <c:y val="0.951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Bass Lake
08/06/97</a:t>
            </a:r>
          </a:p>
        </c:rich>
      </c:tx>
      <c:layout>
        <c:manualLayout>
          <c:xMode val="factor"/>
          <c:yMode val="factor"/>
          <c:x val="0.0205"/>
          <c:y val="-0.0115"/>
        </c:manualLayout>
      </c:layout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"/>
          <c:y val="0.1615"/>
          <c:w val="0.9125"/>
          <c:h val="0.74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'BAS-CHEM'!$C$228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'BAS-CHEM'!$D$229:$D$248</c:f>
              <c:numCache/>
            </c:numRef>
          </c:xVal>
          <c:yVal>
            <c:numRef>
              <c:f>'BAS-CHEM'!$B$229:$B$248</c:f>
              <c:numCache/>
            </c:numRef>
          </c:yVal>
          <c:smooth val="1"/>
        </c:ser>
        <c:axId val="42288734"/>
        <c:axId val="45054287"/>
      </c:scatterChart>
      <c:scatterChart>
        <c:scatterStyle val="lineMarker"/>
        <c:varyColors val="0"/>
        <c:ser>
          <c:idx val="1"/>
          <c:order val="1"/>
          <c:tx>
            <c:strRef>
              <c:f>'BAS-CHEM'!$D$228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'BAS-CHEM'!$D$229:$D$248</c:f>
              <c:numCache/>
            </c:numRef>
          </c:xVal>
          <c:yVal>
            <c:numRef>
              <c:f>'BAS-CHEM'!$B$229:$B$248</c:f>
              <c:numCache/>
            </c:numRef>
          </c:yVal>
          <c:smooth val="1"/>
        </c:ser>
        <c:axId val="2835400"/>
        <c:axId val="25518601"/>
      </c:scatterChart>
      <c:valAx>
        <c:axId val="42288734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5054287"/>
        <c:crosses val="autoZero"/>
        <c:crossBetween val="midCat"/>
        <c:dispUnits/>
      </c:valAx>
      <c:valAx>
        <c:axId val="45054287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2288734"/>
        <c:crosses val="autoZero"/>
        <c:crossBetween val="midCat"/>
        <c:dispUnits/>
        <c:majorUnit val="2"/>
        <c:minorUnit val="1"/>
      </c:valAx>
      <c:valAx>
        <c:axId val="2835400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5518601"/>
        <c:crosses val="max"/>
        <c:crossBetween val="midCat"/>
        <c:dispUnits/>
        <c:majorUnit val="2"/>
        <c:minorUnit val="0.5"/>
      </c:valAx>
      <c:valAx>
        <c:axId val="25518601"/>
        <c:scaling>
          <c:orientation val="maxMin"/>
        </c:scaling>
        <c:axPos val="l"/>
        <c:delete val="1"/>
        <c:majorTickMark val="in"/>
        <c:minorTickMark val="none"/>
        <c:tickLblPos val="nextTo"/>
        <c:crossAx val="2835400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2"/>
          <c:y val="0.94725"/>
        </c:manualLayout>
      </c:layout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/>
              <a:t>Bass Lake
05/02/96</a:t>
            </a:r>
          </a:p>
        </c:rich>
      </c:tx>
      <c:layout>
        <c:manualLayout>
          <c:xMode val="factor"/>
          <c:yMode val="factor"/>
          <c:x val="0.0205"/>
          <c:y val="-0.0115"/>
        </c:manualLayout>
      </c:layout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16375"/>
          <c:w val="0.9115"/>
          <c:h val="0.73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'BAS-CHEM'!$C$195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'BAS-CHEM'!$C$196:$C$215</c:f>
              <c:numCache/>
            </c:numRef>
          </c:xVal>
          <c:yVal>
            <c:numRef>
              <c:f>'BAS-CHEM'!$B$196:$B$215</c:f>
              <c:numCache/>
            </c:numRef>
          </c:yVal>
          <c:smooth val="1"/>
        </c:ser>
        <c:axId val="28340818"/>
        <c:axId val="53740771"/>
      </c:scatterChart>
      <c:scatterChart>
        <c:scatterStyle val="lineMarker"/>
        <c:varyColors val="0"/>
        <c:ser>
          <c:idx val="1"/>
          <c:order val="1"/>
          <c:tx>
            <c:strRef>
              <c:f>'BAS-CHEM'!$D$195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'BAS-CHEM'!$D$196:$D$215</c:f>
              <c:numCache/>
            </c:numRef>
          </c:xVal>
          <c:yVal>
            <c:numRef>
              <c:f>'BAS-CHEM'!$B$196:$B$215</c:f>
              <c:numCache/>
            </c:numRef>
          </c:yVal>
          <c:smooth val="1"/>
        </c:ser>
        <c:axId val="13904892"/>
        <c:axId val="58035165"/>
      </c:scatterChart>
      <c:valAx>
        <c:axId val="28340818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53740771"/>
        <c:crosses val="autoZero"/>
        <c:crossBetween val="midCat"/>
        <c:dispUnits/>
      </c:valAx>
      <c:valAx>
        <c:axId val="53740771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28340818"/>
        <c:crosses val="autoZero"/>
        <c:crossBetween val="midCat"/>
        <c:dispUnits/>
        <c:majorUnit val="2"/>
        <c:minorUnit val="1"/>
      </c:valAx>
      <c:valAx>
        <c:axId val="13904892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58035165"/>
        <c:crosses val="max"/>
        <c:crossBetween val="midCat"/>
        <c:dispUnits/>
        <c:majorUnit val="2"/>
        <c:minorUnit val="0.5"/>
      </c:valAx>
      <c:valAx>
        <c:axId val="58035165"/>
        <c:scaling>
          <c:orientation val="maxMin"/>
        </c:scaling>
        <c:axPos val="l"/>
        <c:delete val="1"/>
        <c:majorTickMark val="in"/>
        <c:minorTickMark val="none"/>
        <c:tickLblPos val="nextTo"/>
        <c:crossAx val="13904892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6"/>
          <c:y val="0.94725"/>
        </c:manualLayout>
      </c:layout>
      <c:overlay val="0"/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Bass Lake
03/11/96</a:t>
            </a:r>
          </a:p>
        </c:rich>
      </c:tx>
      <c:layout>
        <c:manualLayout>
          <c:xMode val="factor"/>
          <c:yMode val="factor"/>
          <c:x val="0.0205"/>
          <c:y val="-0.0115"/>
        </c:manualLayout>
      </c:layout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25"/>
          <c:y val="0.15675"/>
          <c:w val="0.91125"/>
          <c:h val="0.74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'BAS-CHEM'!$C$167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'BAS-CHEM'!$C$168:$C$182</c:f>
              <c:numCache/>
            </c:numRef>
          </c:xVal>
          <c:yVal>
            <c:numRef>
              <c:f>'BAS-CHEM'!$B$168:$B$182</c:f>
              <c:numCache/>
            </c:numRef>
          </c:yVal>
          <c:smooth val="1"/>
        </c:ser>
        <c:axId val="52554438"/>
        <c:axId val="3227895"/>
      </c:scatterChart>
      <c:scatterChart>
        <c:scatterStyle val="lineMarker"/>
        <c:varyColors val="0"/>
        <c:ser>
          <c:idx val="1"/>
          <c:order val="1"/>
          <c:tx>
            <c:strRef>
              <c:f>'BAS-CHEM'!$D$167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'BAS-CHEM'!$D$168:$D$182</c:f>
              <c:numCache/>
            </c:numRef>
          </c:xVal>
          <c:yVal>
            <c:numRef>
              <c:f>'BAS-CHEM'!$B$168:$B$182</c:f>
              <c:numCache/>
            </c:numRef>
          </c:yVal>
          <c:smooth val="1"/>
        </c:ser>
        <c:axId val="29051056"/>
        <c:axId val="60132913"/>
      </c:scatterChart>
      <c:valAx>
        <c:axId val="52554438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227895"/>
        <c:crosses val="autoZero"/>
        <c:crossBetween val="midCat"/>
        <c:dispUnits/>
      </c:valAx>
      <c:valAx>
        <c:axId val="3227895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2554438"/>
        <c:crosses val="autoZero"/>
        <c:crossBetween val="midCat"/>
        <c:dispUnits/>
        <c:majorUnit val="2"/>
        <c:minorUnit val="1"/>
      </c:valAx>
      <c:valAx>
        <c:axId val="29051056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132913"/>
        <c:crosses val="max"/>
        <c:crossBetween val="midCat"/>
        <c:dispUnits/>
        <c:majorUnit val="2"/>
        <c:minorUnit val="0.5"/>
      </c:valAx>
      <c:valAx>
        <c:axId val="60132913"/>
        <c:scaling>
          <c:orientation val="maxMin"/>
        </c:scaling>
        <c:axPos val="l"/>
        <c:delete val="1"/>
        <c:majorTickMark val="in"/>
        <c:minorTickMark val="none"/>
        <c:tickLblPos val="nextTo"/>
        <c:crossAx val="29051056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25"/>
          <c:y val="0.95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Bass Lake
03/22/06</a:t>
            </a:r>
          </a:p>
        </c:rich>
      </c:tx>
      <c:layout>
        <c:manualLayout>
          <c:xMode val="factor"/>
          <c:yMode val="factor"/>
          <c:x val="0.0205"/>
          <c:y val="-0.019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25"/>
          <c:y val="0.12525"/>
          <c:w val="0.87925"/>
          <c:h val="0.77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'BAS-CHEM'!$C$1491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'BAS-CHEM'!$C$1492:$C$1504</c:f>
              <c:numCache/>
            </c:numRef>
          </c:xVal>
          <c:yVal>
            <c:numRef>
              <c:f>'BAS-CHEM'!$A$1492:$A$1504</c:f>
              <c:numCache/>
            </c:numRef>
          </c:yVal>
          <c:smooth val="1"/>
        </c:ser>
        <c:axId val="4325306"/>
        <c:axId val="38927755"/>
      </c:scatterChart>
      <c:scatterChart>
        <c:scatterStyle val="lineMarker"/>
        <c:varyColors val="0"/>
        <c:ser>
          <c:idx val="2"/>
          <c:order val="1"/>
          <c:tx>
            <c:strRef>
              <c:f>'BAS-CHEM'!$D$1491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'BAS-CHEM'!$D$1492:$D$1504</c:f>
              <c:numCache/>
            </c:numRef>
          </c:xVal>
          <c:yVal>
            <c:numRef>
              <c:f>'BAS-CHEM'!$A$1492:$A$1504</c:f>
              <c:numCache/>
            </c:numRef>
          </c:yVal>
          <c:smooth val="1"/>
        </c:ser>
        <c:axId val="14805476"/>
        <c:axId val="66140421"/>
      </c:scatterChart>
      <c:valAx>
        <c:axId val="4325306"/>
        <c:scaling>
          <c:orientation val="minMax"/>
          <c:max val="3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38927755"/>
        <c:crosses val="autoZero"/>
        <c:crossBetween val="midCat"/>
        <c:dispUnits/>
      </c:valAx>
      <c:valAx>
        <c:axId val="38927755"/>
        <c:scaling>
          <c:orientation val="maxMin"/>
          <c:max val="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4325306"/>
        <c:crosses val="autoZero"/>
        <c:crossBetween val="midCat"/>
        <c:dispUnits/>
        <c:minorUnit val="1"/>
      </c:valAx>
      <c:valAx>
        <c:axId val="14805476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66140421"/>
        <c:crosses val="max"/>
        <c:crossBetween val="midCat"/>
        <c:dispUnits/>
        <c:majorUnit val="2"/>
        <c:minorUnit val="0.5"/>
      </c:valAx>
      <c:valAx>
        <c:axId val="66140421"/>
        <c:scaling>
          <c:orientation val="maxMin"/>
        </c:scaling>
        <c:axPos val="l"/>
        <c:delete val="1"/>
        <c:majorTickMark val="in"/>
        <c:minorTickMark val="none"/>
        <c:tickLblPos val="nextTo"/>
        <c:crossAx val="14805476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25"/>
          <c:y val="0.951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Bass Lake
09/21/06</a:t>
            </a:r>
          </a:p>
        </c:rich>
      </c:tx>
      <c:layout>
        <c:manualLayout>
          <c:xMode val="factor"/>
          <c:yMode val="factor"/>
          <c:x val="0.0205"/>
          <c:y val="-0.019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25"/>
          <c:y val="0.129"/>
          <c:w val="0.8795"/>
          <c:h val="0.76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'BAS-CHEM'!$B$1512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'BAS-CHEM'!$B$1513:$B$1531</c:f>
              <c:numCache/>
            </c:numRef>
          </c:xVal>
          <c:yVal>
            <c:numRef>
              <c:f>'BAS-CHEM'!$A$1513:$A$1531</c:f>
              <c:numCache/>
            </c:numRef>
          </c:yVal>
          <c:smooth val="1"/>
        </c:ser>
        <c:axId val="58392878"/>
        <c:axId val="55773855"/>
      </c:scatterChart>
      <c:scatterChart>
        <c:scatterStyle val="lineMarker"/>
        <c:varyColors val="0"/>
        <c:ser>
          <c:idx val="2"/>
          <c:order val="1"/>
          <c:tx>
            <c:strRef>
              <c:f>'BAS-CHEM'!$D$1512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'BAS-CHEM'!$D$1513:$D$1531</c:f>
              <c:numCache/>
            </c:numRef>
          </c:xVal>
          <c:yVal>
            <c:numRef>
              <c:f>'BAS-CHEM'!$A$1513:$A$1531</c:f>
              <c:numCache/>
            </c:numRef>
          </c:yVal>
          <c:smooth val="1"/>
        </c:ser>
        <c:axId val="32202648"/>
        <c:axId val="21388377"/>
      </c:scatterChart>
      <c:valAx>
        <c:axId val="58392878"/>
        <c:scaling>
          <c:orientation val="minMax"/>
          <c:max val="3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55773855"/>
        <c:crosses val="autoZero"/>
        <c:crossBetween val="midCat"/>
        <c:dispUnits/>
      </c:valAx>
      <c:valAx>
        <c:axId val="55773855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58392878"/>
        <c:crosses val="autoZero"/>
        <c:crossBetween val="midCat"/>
        <c:dispUnits/>
        <c:majorUnit val="2"/>
        <c:minorUnit val="1"/>
      </c:valAx>
      <c:valAx>
        <c:axId val="32202648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21388377"/>
        <c:crosses val="max"/>
        <c:crossBetween val="midCat"/>
        <c:dispUnits/>
        <c:majorUnit val="2"/>
        <c:minorUnit val="0.5"/>
      </c:valAx>
      <c:valAx>
        <c:axId val="21388377"/>
        <c:scaling>
          <c:orientation val="maxMin"/>
        </c:scaling>
        <c:axPos val="l"/>
        <c:delete val="1"/>
        <c:majorTickMark val="in"/>
        <c:minorTickMark val="none"/>
        <c:tickLblPos val="nextTo"/>
        <c:crossAx val="32202648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75"/>
          <c:y val="0.94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Bass Lake
11/08/06</a:t>
            </a:r>
          </a:p>
        </c:rich>
      </c:tx>
      <c:layout>
        <c:manualLayout>
          <c:xMode val="factor"/>
          <c:yMode val="factor"/>
          <c:x val="0.0205"/>
          <c:y val="-0.019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75"/>
          <c:y val="0.1285"/>
          <c:w val="0.87925"/>
          <c:h val="0.76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'BAS-CHEM'!$B$1540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'BAS-CHEM'!$B$1541:$B$1559</c:f>
              <c:numCache/>
            </c:numRef>
          </c:xVal>
          <c:yVal>
            <c:numRef>
              <c:f>'BAS-CHEM'!$A$1541:$A$1559</c:f>
              <c:numCache/>
            </c:numRef>
          </c:yVal>
          <c:smooth val="1"/>
        </c:ser>
        <c:axId val="58277666"/>
        <c:axId val="54736947"/>
      </c:scatterChart>
      <c:scatterChart>
        <c:scatterStyle val="lineMarker"/>
        <c:varyColors val="0"/>
        <c:ser>
          <c:idx val="2"/>
          <c:order val="1"/>
          <c:tx>
            <c:strRef>
              <c:f>'BAS-CHEM'!$D$1540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'BAS-CHEM'!$D$1541:$D$1559</c:f>
              <c:numCache/>
            </c:numRef>
          </c:xVal>
          <c:yVal>
            <c:numRef>
              <c:f>'BAS-CHEM'!$A$1541:$A$1559</c:f>
              <c:numCache/>
            </c:numRef>
          </c:yVal>
          <c:smooth val="1"/>
        </c:ser>
        <c:axId val="22870476"/>
        <c:axId val="4507693"/>
      </c:scatterChart>
      <c:valAx>
        <c:axId val="58277666"/>
        <c:scaling>
          <c:orientation val="minMax"/>
          <c:max val="3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54736947"/>
        <c:crosses val="autoZero"/>
        <c:crossBetween val="midCat"/>
        <c:dispUnits/>
      </c:valAx>
      <c:valAx>
        <c:axId val="54736947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58277666"/>
        <c:crosses val="autoZero"/>
        <c:crossBetween val="midCat"/>
        <c:dispUnits/>
      </c:valAx>
      <c:valAx>
        <c:axId val="22870476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4507693"/>
        <c:crosses val="max"/>
        <c:crossBetween val="midCat"/>
        <c:dispUnits/>
        <c:majorUnit val="2"/>
        <c:minorUnit val="0.5"/>
      </c:valAx>
      <c:valAx>
        <c:axId val="4507693"/>
        <c:scaling>
          <c:orientation val="maxMin"/>
        </c:scaling>
        <c:axPos val="l"/>
        <c:delete val="1"/>
        <c:majorTickMark val="in"/>
        <c:minorTickMark val="none"/>
        <c:tickLblPos val="nextTo"/>
        <c:crossAx val="22870476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15"/>
          <c:y val="0.94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Bass Lake
10/25/04</a:t>
            </a:r>
          </a:p>
        </c:rich>
      </c:tx>
      <c:layout>
        <c:manualLayout>
          <c:xMode val="factor"/>
          <c:yMode val="factor"/>
          <c:x val="0.01525"/>
          <c:y val="-0.0102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75"/>
          <c:y val="0.1325"/>
          <c:w val="0.88075"/>
          <c:h val="0.74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'BAS-CHEM'!$C$1367</c:f>
              <c:strCache>
                <c:ptCount val="1"/>
                <c:pt idx="0">
                  <c:v>Temp (C)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'BAS-CHEM'!$C$1368:$C$1378</c:f>
              <c:numCache/>
            </c:numRef>
          </c:xVal>
          <c:yVal>
            <c:numRef>
              <c:f>'BAS-CHEM'!$A$1368:$A$1378</c:f>
              <c:numCache/>
            </c:numRef>
          </c:yVal>
          <c:smooth val="1"/>
        </c:ser>
        <c:axId val="41118258"/>
        <c:axId val="34520003"/>
      </c:scatterChart>
      <c:scatterChart>
        <c:scatterStyle val="lineMarker"/>
        <c:varyColors val="0"/>
        <c:ser>
          <c:idx val="2"/>
          <c:order val="1"/>
          <c:tx>
            <c:strRef>
              <c:f>'BAS-CHEM'!$E$1367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'BAS-CHEM'!$E$1368:$E$1378</c:f>
              <c:numCache/>
            </c:numRef>
          </c:xVal>
          <c:yVal>
            <c:numRef>
              <c:f>'BAS-CHEM'!$A$1368:$A$1378</c:f>
              <c:numCache/>
            </c:numRef>
          </c:yVal>
          <c:smooth val="1"/>
        </c:ser>
        <c:axId val="42244572"/>
        <c:axId val="44656829"/>
      </c:scatterChart>
      <c:valAx>
        <c:axId val="41118258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34520003"/>
        <c:crosses val="autoZero"/>
        <c:crossBetween val="midCat"/>
        <c:dispUnits/>
        <c:majorUnit val="5"/>
        <c:minorUnit val="1"/>
      </c:valAx>
      <c:valAx>
        <c:axId val="34520003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41118258"/>
        <c:crosses val="autoZero"/>
        <c:crossBetween val="midCat"/>
        <c:dispUnits/>
        <c:majorUnit val="2"/>
        <c:minorUnit val="1"/>
      </c:valAx>
      <c:valAx>
        <c:axId val="42244572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44656829"/>
        <c:crosses val="max"/>
        <c:crossBetween val="midCat"/>
        <c:dispUnits/>
        <c:minorUnit val="0.5"/>
      </c:valAx>
      <c:valAx>
        <c:axId val="44656829"/>
        <c:scaling>
          <c:orientation val="maxMin"/>
        </c:scaling>
        <c:axPos val="l"/>
        <c:delete val="1"/>
        <c:majorTickMark val="in"/>
        <c:minorTickMark val="none"/>
        <c:tickLblPos val="nextTo"/>
        <c:crossAx val="42244572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975"/>
          <c:y val="0.942"/>
          <c:w val="0.39175"/>
          <c:h val="0.039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325"/>
          <c:w val="0.967"/>
          <c:h val="0.87125"/>
        </c:manualLayout>
      </c:layout>
      <c:lineChart>
        <c:grouping val="standard"/>
        <c:varyColors val="0"/>
        <c:ser>
          <c:idx val="0"/>
          <c:order val="0"/>
          <c:tx>
            <c:strRef>
              <c:f>'BAS-CHEM'!$C$85:$C$86</c:f>
              <c:strCache>
                <c:ptCount val="1"/>
                <c:pt idx="0">
                  <c:v>Hypolimnetic Total P (ug/l)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'BAS-CHEM'!$B$87:$B$149</c:f>
              <c:strCache/>
            </c:strRef>
          </c:cat>
          <c:val>
            <c:numRef>
              <c:f>'BAS-CHEM'!$C$87:$C$149</c:f>
              <c:numCache/>
            </c:numRef>
          </c:val>
          <c:smooth val="0"/>
        </c:ser>
        <c:ser>
          <c:idx val="2"/>
          <c:order val="1"/>
          <c:tx>
            <c:strRef>
              <c:f>'BAS-CHEM'!$E$85:$E$86</c:f>
              <c:strCache>
                <c:ptCount val="1"/>
                <c:pt idx="0">
                  <c:v>Surface Total P (ug/l)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'BAS-CHEM'!$B$87:$B$149</c:f>
              <c:strCache/>
            </c:strRef>
          </c:cat>
          <c:val>
            <c:numRef>
              <c:f>'BAS-CHEM'!$E$87:$E$149</c:f>
              <c:numCache/>
            </c:numRef>
          </c:val>
          <c:smooth val="0"/>
        </c:ser>
        <c:ser>
          <c:idx val="1"/>
          <c:order val="2"/>
          <c:tx>
            <c:strRef>
              <c:f>'BAS-CHEM'!$C$85:$C$86</c:f>
              <c:strCache>
                <c:ptCount val="1"/>
                <c:pt idx="0">
                  <c:v>Hypolimnetic Total P (ug/l)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'BAS-CHEM'!$B$87:$B$149</c:f>
              <c:strCache/>
            </c:strRef>
          </c:cat>
          <c:val>
            <c:numRef>
              <c:f>'BAS-CHEM'!$C$87:$C$149</c:f>
              <c:numCache/>
            </c:numRef>
          </c:val>
          <c:smooth val="0"/>
        </c:ser>
        <c:ser>
          <c:idx val="3"/>
          <c:order val="3"/>
          <c:tx>
            <c:strRef>
              <c:f>'BAS-CHEM'!$E$85:$E$86</c:f>
              <c:strCache>
                <c:ptCount val="1"/>
                <c:pt idx="0">
                  <c:v>Surface Total P (ug/l)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'BAS-CHEM'!$B$87:$B$149</c:f>
              <c:strCache/>
            </c:strRef>
          </c:cat>
          <c:val>
            <c:numRef>
              <c:f>'BAS-CHEM'!$E$87:$E$149</c:f>
              <c:numCache/>
            </c:numRef>
          </c:val>
          <c:smooth val="0"/>
        </c:ser>
        <c:marker val="1"/>
        <c:axId val="40569238"/>
        <c:axId val="29578823"/>
      </c:lineChart>
      <c:dateAx>
        <c:axId val="40569238"/>
        <c:scaling>
          <c:orientation val="minMax"/>
          <c:max val="39814"/>
          <c:min val="350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/>
                  <a:t>Date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cross"/>
        <c:minorTickMark val="out"/>
        <c:tickLblPos val="nextTo"/>
        <c:crossAx val="29578823"/>
        <c:crosses val="autoZero"/>
        <c:auto val="0"/>
        <c:baseTimeUnit val="months"/>
        <c:majorUnit val="12"/>
        <c:majorTimeUnit val="months"/>
        <c:minorUnit val="2"/>
        <c:minorTimeUnit val="months"/>
        <c:noMultiLvlLbl val="0"/>
      </c:dateAx>
      <c:valAx>
        <c:axId val="29578823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/>
                  <a:t>Phosphorus (ug/l)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cross"/>
        <c:minorTickMark val="in"/>
        <c:tickLblPos val="nextTo"/>
        <c:crossAx val="40569238"/>
        <c:crossesAt val="1"/>
        <c:crossBetween val="midCat"/>
        <c:dispUnits/>
        <c:majorUnit val="100"/>
        <c:minorUnit val="25"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8"/>
          <c:y val="0.08775"/>
          <c:w val="0.243"/>
          <c:h val="0.142"/>
        </c:manualLayout>
      </c:layout>
      <c:overlay val="0"/>
      <c:txPr>
        <a:bodyPr vert="horz" rot="0"/>
        <a:lstStyle/>
        <a:p>
          <a:pPr>
            <a:defRPr lang="en-US" cap="none" sz="14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userShapes r:id="rId1"/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5425"/>
          <c:w val="0.94625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'BAS-CHEM'!$J$9:$J$10</c:f>
              <c:strCache>
                <c:ptCount val="1"/>
                <c:pt idx="0">
                  <c:v>Phosporus TSI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'BAS-CHEM'!$B$11:$B$64</c:f>
              <c:strCache/>
            </c:strRef>
          </c:cat>
          <c:val>
            <c:numRef>
              <c:f>'BAS-CHEM'!$J$11:$J$68</c:f>
              <c:numCache/>
            </c:numRef>
          </c:val>
          <c:smooth val="0"/>
        </c:ser>
        <c:ser>
          <c:idx val="1"/>
          <c:order val="1"/>
          <c:tx>
            <c:strRef>
              <c:f>'BAS-CHEM'!$K$9:$K$10</c:f>
              <c:strCache>
                <c:ptCount val="1"/>
                <c:pt idx="0">
                  <c:v>Chlorophyll-a TSI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'BAS-CHEM'!$B$11:$B$64</c:f>
              <c:strCache/>
            </c:strRef>
          </c:cat>
          <c:val>
            <c:numRef>
              <c:f>'BAS-CHEM'!$K$11:$K$68</c:f>
              <c:numCache/>
            </c:numRef>
          </c:val>
          <c:smooth val="0"/>
        </c:ser>
        <c:ser>
          <c:idx val="2"/>
          <c:order val="2"/>
          <c:tx>
            <c:strRef>
              <c:f>'BAS-CHEM'!$L$9:$L$10</c:f>
              <c:strCache>
                <c:ptCount val="1"/>
                <c:pt idx="0">
                  <c:v>Secchi TSI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'BAS-CHEM'!$B$11:$B$64</c:f>
              <c:strCache/>
            </c:strRef>
          </c:cat>
          <c:val>
            <c:numRef>
              <c:f>'BAS-CHEM'!$L$11:$L$68</c:f>
              <c:numCache/>
            </c:numRef>
          </c:val>
          <c:smooth val="0"/>
        </c:ser>
        <c:marker val="1"/>
        <c:axId val="64882816"/>
        <c:axId val="47074433"/>
      </c:lineChart>
      <c:dateAx>
        <c:axId val="64882816"/>
        <c:scaling>
          <c:orientation val="minMax"/>
          <c:max val="39814"/>
          <c:min val="350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d\-mmm\-yy" sourceLinked="0"/>
        <c:majorTickMark val="cross"/>
        <c:minorTickMark val="out"/>
        <c:tickLblPos val="nextTo"/>
        <c:txPr>
          <a:bodyPr vert="horz" rot="0"/>
          <a:lstStyle/>
          <a:p>
            <a:pPr>
              <a:defRPr lang="en-US" cap="none" sz="1450" b="0" i="0" u="none" baseline="0"/>
            </a:pPr>
          </a:p>
        </c:txPr>
        <c:crossAx val="47074433"/>
        <c:crossesAt val="30"/>
        <c:auto val="0"/>
        <c:baseTimeUnit val="months"/>
        <c:majorUnit val="12"/>
        <c:majorTimeUnit val="months"/>
        <c:minorUnit val="2"/>
        <c:minorTimeUnit val="months"/>
        <c:noMultiLvlLbl val="0"/>
      </c:dateAx>
      <c:valAx>
        <c:axId val="47074433"/>
        <c:scaling>
          <c:orientation val="minMax"/>
          <c:max val="85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/>
                  <a:t>Trophic State Value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64882816"/>
        <c:crossesAt val="1"/>
        <c:crossBetween val="midCat"/>
        <c:dispUnits/>
        <c:majorUnit val="10"/>
        <c:minorUnit val="1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7825"/>
          <c:y val="0.94475"/>
        </c:manualLayout>
      </c:layout>
      <c:overlay val="0"/>
      <c:txPr>
        <a:bodyPr vert="horz" rot="0"/>
        <a:lstStyle/>
        <a:p>
          <a:pPr>
            <a:defRPr lang="en-US" cap="none" sz="15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450" b="0" i="0" u="none" baseline="0"/>
      </a:pPr>
    </a:p>
  </c:txPr>
  <c:userShapes r:id="rId1"/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/>
              <a:t>Bass Lake Phsophorus Levels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79"/>
          <c:w val="0.9575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'BAS-CHEM'!$C$85:$C$86</c:f>
              <c:strCache>
                <c:ptCount val="1"/>
                <c:pt idx="0">
                  <c:v>Hypolimnetic Total P (ug/l)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'BAS-CHEM'!$B$131:$B$145</c:f>
              <c:strCache/>
            </c:strRef>
          </c:cat>
          <c:val>
            <c:numRef>
              <c:f>'BAS-CHEM'!$C$131:$C$145</c:f>
              <c:numCache/>
            </c:numRef>
          </c:val>
          <c:smooth val="0"/>
        </c:ser>
        <c:ser>
          <c:idx val="2"/>
          <c:order val="1"/>
          <c:tx>
            <c:strRef>
              <c:f>'BAS-CHEM'!$E$85:$E$86</c:f>
              <c:strCache>
                <c:ptCount val="1"/>
                <c:pt idx="0">
                  <c:v>Surface Total P (ug/l)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'BAS-CHEM'!$B$131:$B$145</c:f>
              <c:strCache/>
            </c:strRef>
          </c:cat>
          <c:val>
            <c:numRef>
              <c:f>'BAS-CHEM'!$E$131:$E$145</c:f>
              <c:numCache/>
            </c:numRef>
          </c:val>
          <c:smooth val="0"/>
        </c:ser>
        <c:marker val="1"/>
        <c:axId val="21016714"/>
        <c:axId val="54932699"/>
      </c:lineChart>
      <c:dateAx>
        <c:axId val="21016714"/>
        <c:scaling>
          <c:orientation val="minMax"/>
          <c:max val="39083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cross"/>
        <c:minorTickMark val="out"/>
        <c:tickLblPos val="nextTo"/>
        <c:txPr>
          <a:bodyPr vert="horz" rot="0"/>
          <a:lstStyle/>
          <a:p>
            <a:pPr>
              <a:defRPr lang="en-US" cap="none" sz="1500" b="0" i="0" u="none" baseline="0"/>
            </a:pPr>
          </a:p>
        </c:txPr>
        <c:crossAx val="54932699"/>
        <c:crosses val="autoZero"/>
        <c:auto val="0"/>
        <c:baseTimeUnit val="months"/>
        <c:majorUnit val="6"/>
        <c:majorTimeUnit val="months"/>
        <c:minorUnit val="1"/>
        <c:minorTimeUnit val="months"/>
        <c:noMultiLvlLbl val="0"/>
      </c:dateAx>
      <c:valAx>
        <c:axId val="54932699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/>
                  <a:t>Phosphorus (ug/l)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cross"/>
        <c:minorTickMark val="in"/>
        <c:tickLblPos val="nextTo"/>
        <c:txPr>
          <a:bodyPr/>
          <a:lstStyle/>
          <a:p>
            <a:pPr>
              <a:defRPr lang="en-US" cap="none" sz="1500" b="0" i="0" u="none" baseline="0"/>
            </a:pPr>
          </a:p>
        </c:txPr>
        <c:crossAx val="21016714"/>
        <c:crossesAt val="1248"/>
        <c:crossBetween val="midCat"/>
        <c:dispUnits/>
        <c:majorUnit val="50"/>
        <c:minorUnit val="1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175"/>
          <c:y val="0.9525"/>
          <c:w val="0.39175"/>
          <c:h val="0.038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 Bass Lake Post-Alum Treatment Phosphorus Concentration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7825"/>
          <c:w val="0.95975"/>
          <c:h val="0.81275"/>
        </c:manualLayout>
      </c:layout>
      <c:lineChart>
        <c:grouping val="standard"/>
        <c:varyColors val="0"/>
        <c:ser>
          <c:idx val="0"/>
          <c:order val="0"/>
          <c:tx>
            <c:strRef>
              <c:f>'BAS-CHEM'!$C$85:$C$86</c:f>
              <c:strCache>
                <c:ptCount val="1"/>
                <c:pt idx="0">
                  <c:v>Hypolimnetic Total P (ug/l)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/>
            </c:trendlineLbl>
          </c:trendline>
          <c:cat>
            <c:strRef>
              <c:f>'BAS-CHEM'!$B$109:$B$153</c:f>
              <c:strCache/>
            </c:strRef>
          </c:cat>
          <c:val>
            <c:numRef>
              <c:f>'BAS-CHEM'!$C$109:$C$153</c:f>
              <c:numCache/>
            </c:numRef>
          </c:val>
          <c:smooth val="0"/>
        </c:ser>
        <c:ser>
          <c:idx val="2"/>
          <c:order val="1"/>
          <c:tx>
            <c:strRef>
              <c:f>'BAS-CHEM'!$E$85:$E$86</c:f>
              <c:strCache>
                <c:ptCount val="1"/>
                <c:pt idx="0">
                  <c:v>Surface Total P (ug/l)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/>
            </c:trendlineLbl>
          </c:trendline>
          <c:cat>
            <c:strRef>
              <c:f>'BAS-CHEM'!$B$109:$B$153</c:f>
              <c:strCache/>
            </c:strRef>
          </c:cat>
          <c:val>
            <c:numRef>
              <c:f>'BAS-CHEM'!$E$109:$E$153</c:f>
              <c:numCache/>
            </c:numRef>
          </c:val>
          <c:smooth val="0"/>
        </c:ser>
        <c:marker val="1"/>
        <c:axId val="24632244"/>
        <c:axId val="20363605"/>
      </c:lineChart>
      <c:dateAx>
        <c:axId val="24632244"/>
        <c:scaling>
          <c:orientation val="minMax"/>
          <c:max val="39814"/>
          <c:min val="3652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mmm-yy" sourceLinked="0"/>
        <c:majorTickMark val="cross"/>
        <c:minorTickMark val="out"/>
        <c:tickLblPos val="nextTo"/>
        <c:txPr>
          <a:bodyPr vert="horz" rot="0"/>
          <a:lstStyle/>
          <a:p>
            <a:pPr>
              <a:defRPr lang="en-US" cap="none" sz="1725" b="0" i="0" u="none" baseline="0"/>
            </a:pPr>
          </a:p>
        </c:txPr>
        <c:crossAx val="20363605"/>
        <c:crosses val="autoZero"/>
        <c:auto val="0"/>
        <c:baseTimeUnit val="months"/>
        <c:majorUnit val="12"/>
        <c:majorTimeUnit val="months"/>
        <c:minorUnit val="1"/>
        <c:minorTimeUnit val="months"/>
        <c:noMultiLvlLbl val="0"/>
      </c:dateAx>
      <c:valAx>
        <c:axId val="20363605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/>
                  <a:t>Phosphorus (ug/l)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cross"/>
        <c:minorTickMark val="in"/>
        <c:tickLblPos val="nextTo"/>
        <c:txPr>
          <a:bodyPr/>
          <a:lstStyle/>
          <a:p>
            <a:pPr>
              <a:defRPr lang="en-US" cap="none" sz="1725" b="0" i="0" u="none" baseline="0"/>
            </a:pPr>
          </a:p>
        </c:txPr>
        <c:crossAx val="24632244"/>
        <c:crossesAt val="1200"/>
        <c:crossBetween val="midCat"/>
        <c:dispUnits/>
        <c:majorUnit val="50"/>
        <c:minorUnit val="1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4"/>
          <c:y val="0.94825"/>
          <c:w val="0.58275"/>
          <c:h val="0.038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Bass Lake
11/28/07</a:t>
            </a:r>
          </a:p>
        </c:rich>
      </c:tx>
      <c:layout>
        <c:manualLayout>
          <c:xMode val="factor"/>
          <c:yMode val="factor"/>
          <c:x val="0.0205"/>
          <c:y val="-0.019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125"/>
          <c:y val="0.12175"/>
          <c:w val="0.88275"/>
          <c:h val="0.77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'BAS-CHEM'!$B$1568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'BAS-CHEM'!$B$1569:$B$1585</c:f>
              <c:numCache/>
            </c:numRef>
          </c:xVal>
          <c:yVal>
            <c:numRef>
              <c:f>'BAS-CHEM'!$A$1569:$A$1585</c:f>
              <c:numCache/>
            </c:numRef>
          </c:yVal>
          <c:smooth val="1"/>
        </c:ser>
        <c:axId val="49054718"/>
        <c:axId val="38839279"/>
      </c:scatterChart>
      <c:scatterChart>
        <c:scatterStyle val="lineMarker"/>
        <c:varyColors val="0"/>
        <c:ser>
          <c:idx val="2"/>
          <c:order val="1"/>
          <c:tx>
            <c:strRef>
              <c:f>'BAS-CHEM'!$D$1568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'BAS-CHEM'!$D$1569:$D$1585</c:f>
              <c:numCache/>
            </c:numRef>
          </c:xVal>
          <c:yVal>
            <c:numRef>
              <c:f>'BAS-CHEM'!$A$1569:$A$1585</c:f>
              <c:numCache/>
            </c:numRef>
          </c:yVal>
          <c:smooth val="1"/>
        </c:ser>
        <c:axId val="14009192"/>
        <c:axId val="58973865"/>
      </c:scatterChart>
      <c:valAx>
        <c:axId val="49054718"/>
        <c:scaling>
          <c:orientation val="minMax"/>
          <c:max val="3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38839279"/>
        <c:crosses val="autoZero"/>
        <c:crossBetween val="midCat"/>
        <c:dispUnits/>
      </c:valAx>
      <c:valAx>
        <c:axId val="3883927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49054718"/>
        <c:crosses val="autoZero"/>
        <c:crossBetween val="midCat"/>
        <c:dispUnits/>
      </c:valAx>
      <c:valAx>
        <c:axId val="14009192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58973865"/>
        <c:crosses val="max"/>
        <c:crossBetween val="midCat"/>
        <c:dispUnits/>
        <c:majorUnit val="2"/>
        <c:minorUnit val="0.5"/>
      </c:valAx>
      <c:valAx>
        <c:axId val="58973865"/>
        <c:scaling>
          <c:orientation val="maxMin"/>
        </c:scaling>
        <c:axPos val="l"/>
        <c:delete val="1"/>
        <c:majorTickMark val="in"/>
        <c:minorTickMark val="none"/>
        <c:tickLblPos val="nextTo"/>
        <c:crossAx val="14009192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7225"/>
          <c:y val="0.949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Bass Lake
03/04/08</a:t>
            </a:r>
          </a:p>
        </c:rich>
      </c:tx>
      <c:layout>
        <c:manualLayout>
          <c:xMode val="factor"/>
          <c:yMode val="factor"/>
          <c:x val="0.0205"/>
          <c:y val="-0.019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425"/>
          <c:y val="0.13275"/>
          <c:w val="0.8785"/>
          <c:h val="0.7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'BAS-CHEM'!$B$1568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'BAS-CHEM'!$B$1594:$B$1599</c:f>
              <c:numCache/>
            </c:numRef>
          </c:xVal>
          <c:yVal>
            <c:numRef>
              <c:f>'BAS-CHEM'!$A$1594:$A$1599</c:f>
              <c:numCache/>
            </c:numRef>
          </c:yVal>
          <c:smooth val="1"/>
        </c:ser>
        <c:axId val="61002738"/>
        <c:axId val="12153731"/>
      </c:scatterChart>
      <c:scatterChart>
        <c:scatterStyle val="lineMarker"/>
        <c:varyColors val="0"/>
        <c:ser>
          <c:idx val="2"/>
          <c:order val="1"/>
          <c:tx>
            <c:strRef>
              <c:f>'BAS-CHEM'!$D$1568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'BAS-CHEM'!$D$1594:$D$1599</c:f>
              <c:numCache/>
            </c:numRef>
          </c:xVal>
          <c:yVal>
            <c:numRef>
              <c:f>'BAS-CHEM'!$A$1594:$A$1599</c:f>
              <c:numCache/>
            </c:numRef>
          </c:yVal>
          <c:smooth val="1"/>
        </c:ser>
        <c:axId val="42274716"/>
        <c:axId val="44928125"/>
      </c:scatterChart>
      <c:valAx>
        <c:axId val="61002738"/>
        <c:scaling>
          <c:orientation val="minMax"/>
          <c:max val="3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12153731"/>
        <c:crosses val="autoZero"/>
        <c:crossBetween val="midCat"/>
        <c:dispUnits/>
      </c:valAx>
      <c:valAx>
        <c:axId val="12153731"/>
        <c:scaling>
          <c:orientation val="maxMin"/>
          <c:max val="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61002738"/>
        <c:crosses val="autoZero"/>
        <c:crossBetween val="midCat"/>
        <c:dispUnits/>
        <c:majorUnit val="2"/>
        <c:minorUnit val="1"/>
      </c:valAx>
      <c:valAx>
        <c:axId val="42274716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44928125"/>
        <c:crosses val="max"/>
        <c:crossBetween val="midCat"/>
        <c:dispUnits/>
        <c:majorUnit val="2"/>
        <c:minorUnit val="0.5"/>
      </c:valAx>
      <c:valAx>
        <c:axId val="44928125"/>
        <c:scaling>
          <c:orientation val="maxMin"/>
        </c:scaling>
        <c:axPos val="l"/>
        <c:delete val="1"/>
        <c:majorTickMark val="in"/>
        <c:minorTickMark val="none"/>
        <c:tickLblPos val="nextTo"/>
        <c:crossAx val="42274716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6225"/>
          <c:y val="0.944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Bass Lake
05/05/08</a:t>
            </a:r>
          </a:p>
        </c:rich>
      </c:tx>
      <c:layout>
        <c:manualLayout>
          <c:xMode val="factor"/>
          <c:yMode val="factor"/>
          <c:x val="0.0205"/>
          <c:y val="-0.019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175"/>
          <c:y val="0.11925"/>
          <c:w val="0.882"/>
          <c:h val="0.78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'BAS-CHEM'!$B$1609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'BAS-CHEM'!$B$1610:$B$1626</c:f>
              <c:numCache/>
            </c:numRef>
          </c:xVal>
          <c:yVal>
            <c:numRef>
              <c:f>'BAS-CHEM'!$A$1610:$A$1626</c:f>
              <c:numCache/>
            </c:numRef>
          </c:yVal>
          <c:smooth val="1"/>
        </c:ser>
        <c:axId val="1699942"/>
        <c:axId val="15299479"/>
      </c:scatterChart>
      <c:scatterChart>
        <c:scatterStyle val="lineMarker"/>
        <c:varyColors val="0"/>
        <c:ser>
          <c:idx val="2"/>
          <c:order val="1"/>
          <c:tx>
            <c:strRef>
              <c:f>'BAS-CHEM'!$D$1609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'BAS-CHEM'!$D$1610:$D$1627</c:f>
              <c:numCache/>
            </c:numRef>
          </c:xVal>
          <c:yVal>
            <c:numRef>
              <c:f>'BAS-CHEM'!$A$1610:$A$1626</c:f>
              <c:numCache/>
            </c:numRef>
          </c:yVal>
          <c:smooth val="1"/>
        </c:ser>
        <c:axId val="3477584"/>
        <c:axId val="31298257"/>
      </c:scatterChart>
      <c:valAx>
        <c:axId val="1699942"/>
        <c:scaling>
          <c:orientation val="minMax"/>
          <c:max val="3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15299479"/>
        <c:crosses val="autoZero"/>
        <c:crossBetween val="midCat"/>
        <c:dispUnits/>
      </c:valAx>
      <c:valAx>
        <c:axId val="15299479"/>
        <c:scaling>
          <c:orientation val="maxMin"/>
          <c:max val="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1699942"/>
        <c:crosses val="autoZero"/>
        <c:crossBetween val="midCat"/>
        <c:dispUnits/>
        <c:minorUnit val="1"/>
      </c:valAx>
      <c:valAx>
        <c:axId val="3477584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31298257"/>
        <c:crosses val="max"/>
        <c:crossBetween val="midCat"/>
        <c:dispUnits/>
        <c:majorUnit val="2"/>
        <c:minorUnit val="0.5"/>
      </c:valAx>
      <c:valAx>
        <c:axId val="31298257"/>
        <c:scaling>
          <c:orientation val="maxMin"/>
        </c:scaling>
        <c:axPos val="l"/>
        <c:delete val="1"/>
        <c:majorTickMark val="in"/>
        <c:minorTickMark val="none"/>
        <c:tickLblPos val="nextTo"/>
        <c:crossAx val="3477584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7125"/>
          <c:y val="0.951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Bass Lake
06/24/08</a:t>
            </a:r>
          </a:p>
        </c:rich>
      </c:tx>
      <c:layout>
        <c:manualLayout>
          <c:xMode val="factor"/>
          <c:yMode val="factor"/>
          <c:x val="0.0205"/>
          <c:y val="-0.019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5"/>
          <c:y val="0.12825"/>
          <c:w val="0.89125"/>
          <c:h val="0.76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'BAS-CHEM'!$B$1637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'BAS-CHEM'!$B$1638:$B$1656</c:f>
              <c:numCache/>
            </c:numRef>
          </c:xVal>
          <c:yVal>
            <c:numRef>
              <c:f>'BAS-CHEM'!$A$1638:$A$1656</c:f>
              <c:numCache/>
            </c:numRef>
          </c:yVal>
          <c:smooth val="1"/>
        </c:ser>
        <c:axId val="13248858"/>
        <c:axId val="52130859"/>
      </c:scatterChart>
      <c:scatterChart>
        <c:scatterStyle val="lineMarker"/>
        <c:varyColors val="0"/>
        <c:ser>
          <c:idx val="2"/>
          <c:order val="1"/>
          <c:tx>
            <c:strRef>
              <c:f>'BAS-CHEM'!$D$1637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'BAS-CHEM'!$D$1638:$D$1656</c:f>
              <c:numCache/>
            </c:numRef>
          </c:xVal>
          <c:yVal>
            <c:numRef>
              <c:f>'BAS-CHEM'!$A$1638:$A$1656</c:f>
              <c:numCache/>
            </c:numRef>
          </c:yVal>
          <c:smooth val="1"/>
        </c:ser>
        <c:axId val="66524548"/>
        <c:axId val="61850021"/>
      </c:scatterChart>
      <c:valAx>
        <c:axId val="13248858"/>
        <c:scaling>
          <c:orientation val="minMax"/>
          <c:max val="3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52130859"/>
        <c:crosses val="autoZero"/>
        <c:crossBetween val="midCat"/>
        <c:dispUnits/>
      </c:valAx>
      <c:valAx>
        <c:axId val="52130859"/>
        <c:scaling>
          <c:orientation val="maxMin"/>
          <c:max val="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13248858"/>
        <c:crosses val="autoZero"/>
        <c:crossBetween val="midCat"/>
        <c:dispUnits/>
        <c:minorUnit val="1"/>
      </c:valAx>
      <c:valAx>
        <c:axId val="66524548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61850021"/>
        <c:crosses val="max"/>
        <c:crossBetween val="midCat"/>
        <c:dispUnits/>
        <c:majorUnit val="2"/>
        <c:minorUnit val="0.5"/>
      </c:valAx>
      <c:valAx>
        <c:axId val="61850021"/>
        <c:scaling>
          <c:orientation val="maxMin"/>
        </c:scaling>
        <c:axPos val="l"/>
        <c:delete val="1"/>
        <c:majorTickMark val="in"/>
        <c:minorTickMark val="none"/>
        <c:tickLblPos val="nextTo"/>
        <c:crossAx val="66524548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575"/>
          <c:y val="0.947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Bass Lake
07/22/08</a:t>
            </a:r>
          </a:p>
        </c:rich>
      </c:tx>
      <c:layout>
        <c:manualLayout>
          <c:xMode val="factor"/>
          <c:yMode val="factor"/>
          <c:x val="0.0205"/>
          <c:y val="-0.019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75"/>
          <c:y val="0.1215"/>
          <c:w val="0.88725"/>
          <c:h val="0.77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'BAS-CHEM'!$B$1668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'BAS-CHEM'!$B$1669:$B$1687</c:f>
              <c:numCache/>
            </c:numRef>
          </c:xVal>
          <c:yVal>
            <c:numRef>
              <c:f>'BAS-CHEM'!$A$1669:$A$1687</c:f>
              <c:numCache/>
            </c:numRef>
          </c:yVal>
          <c:smooth val="1"/>
        </c:ser>
        <c:axId val="19779278"/>
        <c:axId val="43795775"/>
      </c:scatterChart>
      <c:scatterChart>
        <c:scatterStyle val="lineMarker"/>
        <c:varyColors val="0"/>
        <c:ser>
          <c:idx val="2"/>
          <c:order val="1"/>
          <c:tx>
            <c:strRef>
              <c:f>'BAS-CHEM'!$D$1668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'BAS-CHEM'!$D$1669:$D$1687</c:f>
              <c:numCache/>
            </c:numRef>
          </c:xVal>
          <c:yVal>
            <c:numRef>
              <c:f>'BAS-CHEM'!$A$1669:$A$1687</c:f>
              <c:numCache/>
            </c:numRef>
          </c:yVal>
          <c:smooth val="1"/>
        </c:ser>
        <c:axId val="58617656"/>
        <c:axId val="57796857"/>
      </c:scatterChart>
      <c:valAx>
        <c:axId val="19779278"/>
        <c:scaling>
          <c:orientation val="minMax"/>
          <c:max val="3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43795775"/>
        <c:crosses val="autoZero"/>
        <c:crossBetween val="midCat"/>
        <c:dispUnits/>
      </c:valAx>
      <c:valAx>
        <c:axId val="43795775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19779278"/>
        <c:crosses val="autoZero"/>
        <c:crossBetween val="midCat"/>
        <c:dispUnits/>
        <c:minorUnit val="1"/>
      </c:valAx>
      <c:valAx>
        <c:axId val="58617656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57796857"/>
        <c:crosses val="max"/>
        <c:crossBetween val="midCat"/>
        <c:dispUnits/>
        <c:majorUnit val="2"/>
        <c:minorUnit val="0.5"/>
      </c:valAx>
      <c:valAx>
        <c:axId val="57796857"/>
        <c:scaling>
          <c:orientation val="maxMin"/>
        </c:scaling>
        <c:axPos val="l"/>
        <c:delete val="1"/>
        <c:majorTickMark val="in"/>
        <c:minorTickMark val="none"/>
        <c:tickLblPos val="nextTo"/>
        <c:crossAx val="58617656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785"/>
          <c:y val="0.9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Bass Lake
09/09/08</a:t>
            </a:r>
          </a:p>
        </c:rich>
      </c:tx>
      <c:layout>
        <c:manualLayout>
          <c:xMode val="factor"/>
          <c:yMode val="factor"/>
          <c:x val="0.0205"/>
          <c:y val="-0.019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25"/>
          <c:y val="0.11925"/>
          <c:w val="0.893"/>
          <c:h val="0.78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'BAS-CHEM'!$B$1668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'BAS-CHEM'!$B$1699:$B$1716</c:f>
              <c:numCache/>
            </c:numRef>
          </c:xVal>
          <c:yVal>
            <c:numRef>
              <c:f>'BAS-CHEM'!$A$1699:$A$1716</c:f>
              <c:numCache/>
            </c:numRef>
          </c:yVal>
          <c:smooth val="1"/>
        </c:ser>
        <c:axId val="50409666"/>
        <c:axId val="51033811"/>
      </c:scatterChart>
      <c:scatterChart>
        <c:scatterStyle val="lineMarker"/>
        <c:varyColors val="0"/>
        <c:ser>
          <c:idx val="2"/>
          <c:order val="1"/>
          <c:tx>
            <c:strRef>
              <c:f>'BAS-CHEM'!$D$1668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'BAS-CHEM'!$D$1699:$D$1716</c:f>
              <c:numCache/>
            </c:numRef>
          </c:xVal>
          <c:yVal>
            <c:numRef>
              <c:f>'BAS-CHEM'!$A$1699:$A$1716</c:f>
              <c:numCache/>
            </c:numRef>
          </c:yVal>
          <c:smooth val="1"/>
        </c:ser>
        <c:axId val="56651116"/>
        <c:axId val="40097997"/>
      </c:scatterChart>
      <c:valAx>
        <c:axId val="50409666"/>
        <c:scaling>
          <c:orientation val="minMax"/>
          <c:max val="3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51033811"/>
        <c:crosses val="autoZero"/>
        <c:crossBetween val="midCat"/>
        <c:dispUnits/>
      </c:valAx>
      <c:valAx>
        <c:axId val="51033811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50409666"/>
        <c:crosses val="autoZero"/>
        <c:crossBetween val="midCat"/>
        <c:dispUnits/>
        <c:minorUnit val="1"/>
      </c:valAx>
      <c:valAx>
        <c:axId val="56651116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40097997"/>
        <c:crosses val="max"/>
        <c:crossBetween val="midCat"/>
        <c:dispUnits/>
        <c:majorUnit val="2"/>
        <c:minorUnit val="0.5"/>
      </c:valAx>
      <c:valAx>
        <c:axId val="40097997"/>
        <c:scaling>
          <c:orientation val="maxMin"/>
        </c:scaling>
        <c:axPos val="l"/>
        <c:delete val="1"/>
        <c:majorTickMark val="in"/>
        <c:minorTickMark val="none"/>
        <c:tickLblPos val="nextTo"/>
        <c:crossAx val="56651116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125"/>
          <c:y val="0.951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Bass Lake
9/21/04</a:t>
            </a:r>
          </a:p>
        </c:rich>
      </c:tx>
      <c:layout>
        <c:manualLayout>
          <c:xMode val="factor"/>
          <c:yMode val="factor"/>
          <c:x val="0.01275"/>
          <c:y val="-0.006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1385"/>
          <c:w val="0.91925"/>
          <c:h val="0.77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'BAS-CHEM'!$C$1339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'BAS-CHEM'!$C$1340:$C$1350</c:f>
              <c:numCache/>
            </c:numRef>
          </c:xVal>
          <c:yVal>
            <c:numRef>
              <c:f>'BAS-CHEM'!$A$1340:$A$1350</c:f>
              <c:numCache/>
            </c:numRef>
          </c:yVal>
          <c:smooth val="1"/>
        </c:ser>
        <c:axId val="66367142"/>
        <c:axId val="60433367"/>
      </c:scatterChart>
      <c:scatterChart>
        <c:scatterStyle val="lineMarker"/>
        <c:varyColors val="0"/>
        <c:ser>
          <c:idx val="1"/>
          <c:order val="1"/>
          <c:tx>
            <c:strRef>
              <c:f>'BAS-CHEM'!$E$1339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'BAS-CHEM'!$E$1340:$E$1350</c:f>
              <c:numCache/>
            </c:numRef>
          </c:xVal>
          <c:yVal>
            <c:numRef>
              <c:f>'BAS-CHEM'!$A$1340:$A$1350</c:f>
              <c:numCache/>
            </c:numRef>
          </c:yVal>
          <c:smooth val="1"/>
        </c:ser>
        <c:axId val="7029392"/>
        <c:axId val="63264529"/>
      </c:scatterChart>
      <c:valAx>
        <c:axId val="66367142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433367"/>
        <c:crossesAt val="0"/>
        <c:crossBetween val="midCat"/>
        <c:dispUnits/>
        <c:majorUnit val="5"/>
        <c:minorUnit val="1"/>
      </c:valAx>
      <c:valAx>
        <c:axId val="60433367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66367142"/>
        <c:crossesAt val="0"/>
        <c:crossBetween val="midCat"/>
        <c:dispUnits/>
        <c:majorUnit val="2"/>
        <c:minorUnit val="1"/>
      </c:valAx>
      <c:valAx>
        <c:axId val="7029392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63264529"/>
        <c:crosses val="max"/>
        <c:crossBetween val="midCat"/>
        <c:dispUnits/>
        <c:minorUnit val="0.5"/>
      </c:valAx>
      <c:valAx>
        <c:axId val="63264529"/>
        <c:scaling>
          <c:orientation val="maxMin"/>
        </c:scaling>
        <c:axPos val="l"/>
        <c:delete val="1"/>
        <c:majorTickMark val="in"/>
        <c:minorTickMark val="none"/>
        <c:tickLblPos val="nextTo"/>
        <c:crossAx val="7029392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125"/>
          <c:y val="0.9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Bass Lake Phsophorus Levels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06875"/>
          <c:w val="0.9615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'BAS-CHEM'!$C$85:$C$86</c:f>
              <c:strCache>
                <c:ptCount val="1"/>
                <c:pt idx="0">
                  <c:v>Hypolimnetic Total P (ug/l)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'BAS-CHEM'!$B$87:$B$153</c:f>
              <c:strCache/>
            </c:strRef>
          </c:cat>
          <c:val>
            <c:numRef>
              <c:f>'BAS-CHEM'!$C$87:$C$153</c:f>
              <c:numCache/>
            </c:numRef>
          </c:val>
          <c:smooth val="0"/>
        </c:ser>
        <c:ser>
          <c:idx val="2"/>
          <c:order val="1"/>
          <c:tx>
            <c:strRef>
              <c:f>'BAS-CHEM'!$E$85:$E$86</c:f>
              <c:strCache>
                <c:ptCount val="1"/>
                <c:pt idx="0">
                  <c:v>Surface Total P (ug/l)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'BAS-CHEM'!$B$87:$B$153</c:f>
              <c:strCache/>
            </c:strRef>
          </c:cat>
          <c:val>
            <c:numRef>
              <c:f>'BAS-CHEM'!$E$87:$E$153</c:f>
              <c:numCache/>
            </c:numRef>
          </c:val>
          <c:smooth val="0"/>
        </c:ser>
        <c:marker val="1"/>
        <c:axId val="25337654"/>
        <c:axId val="26712295"/>
      </c:lineChart>
      <c:dateAx>
        <c:axId val="25337654"/>
        <c:scaling>
          <c:orientation val="minMax"/>
          <c:max val="39814"/>
          <c:min val="350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cross"/>
        <c:minorTickMark val="out"/>
        <c:tickLblPos val="nextTo"/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26712295"/>
        <c:crosses val="autoZero"/>
        <c:auto val="0"/>
        <c:baseTimeUnit val="months"/>
        <c:majorUnit val="12"/>
        <c:majorTimeUnit val="months"/>
        <c:minorUnit val="2"/>
        <c:minorTimeUnit val="months"/>
        <c:noMultiLvlLbl val="0"/>
      </c:dateAx>
      <c:valAx>
        <c:axId val="26712295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/>
                  <a:t>Phosphorus (ug/l)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5337654"/>
        <c:crossesAt val="1"/>
        <c:crossBetween val="midCat"/>
        <c:dispUnits/>
        <c:majorUnit val="100"/>
        <c:minorUnit val="25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9"/>
          <c:y val="0.953"/>
          <c:w val="0.42475"/>
          <c:h val="0.041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Bass Lake
8/26/04</a:t>
            </a:r>
          </a:p>
        </c:rich>
      </c:tx>
      <c:layout>
        <c:manualLayout>
          <c:xMode val="factor"/>
          <c:yMode val="factor"/>
          <c:x val="0.01275"/>
          <c:y val="-0.006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5"/>
          <c:y val="0.1665"/>
          <c:w val="0.92225"/>
          <c:h val="0.72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'BAS-CHEM'!$C$1312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'BAS-CHEM'!$C$1313:$C$1326</c:f>
              <c:numCache/>
            </c:numRef>
          </c:xVal>
          <c:yVal>
            <c:numRef>
              <c:f>'BAS-CHEM'!$A$1313:$A$1326</c:f>
              <c:numCache/>
            </c:numRef>
          </c:yVal>
          <c:smooth val="1"/>
        </c:ser>
        <c:axId val="32509850"/>
        <c:axId val="24153195"/>
      </c:scatterChart>
      <c:scatterChart>
        <c:scatterStyle val="lineMarker"/>
        <c:varyColors val="0"/>
        <c:ser>
          <c:idx val="1"/>
          <c:order val="1"/>
          <c:tx>
            <c:strRef>
              <c:f>'BAS-CHEM'!$E$1312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'BAS-CHEM'!$E$1313:$E$1326</c:f>
              <c:numCache/>
            </c:numRef>
          </c:xVal>
          <c:yVal>
            <c:numRef>
              <c:f>'BAS-CHEM'!$A$1313:$A$1326</c:f>
              <c:numCache/>
            </c:numRef>
          </c:yVal>
          <c:smooth val="1"/>
        </c:ser>
        <c:axId val="16052164"/>
        <c:axId val="10251749"/>
      </c:scatterChart>
      <c:valAx>
        <c:axId val="32509850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153195"/>
        <c:crossesAt val="0"/>
        <c:crossBetween val="midCat"/>
        <c:dispUnits/>
        <c:majorUnit val="5"/>
        <c:minorUnit val="1"/>
      </c:valAx>
      <c:valAx>
        <c:axId val="24153195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2509850"/>
        <c:crossesAt val="0"/>
        <c:crossBetween val="midCat"/>
        <c:dispUnits/>
        <c:majorUnit val="2"/>
        <c:minorUnit val="1"/>
      </c:valAx>
      <c:valAx>
        <c:axId val="16052164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0251749"/>
        <c:crosses val="max"/>
        <c:crossBetween val="midCat"/>
        <c:dispUnits/>
        <c:majorUnit val="2"/>
        <c:minorUnit val="0.5"/>
      </c:valAx>
      <c:valAx>
        <c:axId val="10251749"/>
        <c:scaling>
          <c:orientation val="maxMin"/>
        </c:scaling>
        <c:axPos val="l"/>
        <c:delete val="1"/>
        <c:majorTickMark val="in"/>
        <c:minorTickMark val="none"/>
        <c:tickLblPos val="nextTo"/>
        <c:crossAx val="1605216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"/>
          <c:y val="0.951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Bass Lake
7/20/04</a:t>
            </a:r>
          </a:p>
        </c:rich>
      </c:tx>
      <c:layout>
        <c:manualLayout>
          <c:xMode val="factor"/>
          <c:yMode val="factor"/>
          <c:x val="0.01275"/>
          <c:y val="-0.006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775"/>
          <c:y val="0.1555"/>
          <c:w val="0.92925"/>
          <c:h val="0.74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'BAS-CHEM'!$C$1281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'BAS-CHEM'!$C$1282:$C$1294</c:f>
              <c:numCache/>
            </c:numRef>
          </c:xVal>
          <c:yVal>
            <c:numRef>
              <c:f>'BAS-CHEM'!$A$1282:$A$1294</c:f>
              <c:numCache/>
            </c:numRef>
          </c:yVal>
          <c:smooth val="1"/>
        </c:ser>
        <c:axId val="25156878"/>
        <c:axId val="25085311"/>
      </c:scatterChart>
      <c:scatterChart>
        <c:scatterStyle val="lineMarker"/>
        <c:varyColors val="0"/>
        <c:ser>
          <c:idx val="1"/>
          <c:order val="1"/>
          <c:tx>
            <c:strRef>
              <c:f>'BAS-CHEM'!$E$1281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'BAS-CHEM'!$E$1282:$E$1294</c:f>
              <c:numCache/>
            </c:numRef>
          </c:xVal>
          <c:yVal>
            <c:numRef>
              <c:f>'BAS-CHEM'!$A$1282:$A$1294</c:f>
              <c:numCache/>
            </c:numRef>
          </c:yVal>
          <c:smooth val="1"/>
        </c:ser>
        <c:axId val="24441208"/>
        <c:axId val="18644281"/>
      </c:scatterChart>
      <c:valAx>
        <c:axId val="25156878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25085311"/>
        <c:crossesAt val="0"/>
        <c:crossBetween val="midCat"/>
        <c:dispUnits/>
        <c:majorUnit val="5"/>
        <c:minorUnit val="1"/>
      </c:valAx>
      <c:valAx>
        <c:axId val="25085311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5156878"/>
        <c:crossesAt val="0"/>
        <c:crossBetween val="midCat"/>
        <c:dispUnits/>
        <c:majorUnit val="2"/>
        <c:minorUnit val="1"/>
      </c:valAx>
      <c:valAx>
        <c:axId val="24441208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8644281"/>
        <c:crosses val="max"/>
        <c:crossBetween val="midCat"/>
        <c:dispUnits/>
        <c:minorUnit val="0.5"/>
      </c:valAx>
      <c:valAx>
        <c:axId val="18644281"/>
        <c:scaling>
          <c:orientation val="maxMin"/>
        </c:scaling>
        <c:axPos val="l"/>
        <c:delete val="1"/>
        <c:majorTickMark val="in"/>
        <c:minorTickMark val="none"/>
        <c:tickLblPos val="nextTo"/>
        <c:crossAx val="2444120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475"/>
          <c:y val="0.944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Bass Lake
06/24/04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"/>
          <c:y val="0.1565"/>
          <c:w val="0.916"/>
          <c:h val="0.7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'BAS-CHEM'!$C$1254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'BAS-CHEM'!$C$1255:$C$1271</c:f>
              <c:numCache/>
            </c:numRef>
          </c:xVal>
          <c:yVal>
            <c:numRef>
              <c:f>'BAS-CHEM'!$A$1255:$A$1271</c:f>
              <c:numCache/>
            </c:numRef>
          </c:yVal>
          <c:smooth val="1"/>
        </c:ser>
        <c:axId val="33580802"/>
        <c:axId val="33791763"/>
      </c:scatterChart>
      <c:scatterChart>
        <c:scatterStyle val="lineMarker"/>
        <c:varyColors val="0"/>
        <c:ser>
          <c:idx val="1"/>
          <c:order val="1"/>
          <c:tx>
            <c:strRef>
              <c:f>'BAS-CHEM'!$E$1254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'BAS-CHEM'!$E$1255:$E$1271</c:f>
              <c:numCache/>
            </c:numRef>
          </c:xVal>
          <c:yVal>
            <c:numRef>
              <c:f>'BAS-CHEM'!$A$1255:$A$1271</c:f>
              <c:numCache/>
            </c:numRef>
          </c:yVal>
          <c:smooth val="1"/>
        </c:ser>
        <c:axId val="35690412"/>
        <c:axId val="52778253"/>
      </c:scatterChart>
      <c:valAx>
        <c:axId val="33580802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3791763"/>
        <c:crosses val="autoZero"/>
        <c:crossBetween val="midCat"/>
        <c:dispUnits/>
      </c:valAx>
      <c:valAx>
        <c:axId val="33791763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3580802"/>
        <c:crosses val="autoZero"/>
        <c:crossBetween val="midCat"/>
        <c:dispUnits/>
        <c:majorUnit val="2"/>
        <c:minorUnit val="1"/>
      </c:valAx>
      <c:valAx>
        <c:axId val="35690412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2778253"/>
        <c:crosses val="max"/>
        <c:crossBetween val="midCat"/>
        <c:dispUnits/>
        <c:majorUnit val="2"/>
        <c:minorUnit val="0.5"/>
      </c:valAx>
      <c:valAx>
        <c:axId val="52778253"/>
        <c:scaling>
          <c:orientation val="maxMin"/>
        </c:scaling>
        <c:axPos val="l"/>
        <c:delete val="1"/>
        <c:majorTickMark val="in"/>
        <c:minorTickMark val="none"/>
        <c:tickLblPos val="nextTo"/>
        <c:crossAx val="35690412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5"/>
          <c:y val="0.962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0.342</cdr:x>
      <cdr:y>0.0435</cdr:y>
    </cdr:from>
    <cdr:to>
      <cdr:x>0.34275</cdr:x>
      <cdr:y>0.87675</cdr:y>
    </cdr:to>
    <cdr:sp>
      <cdr:nvSpPr>
        <cdr:cNvPr id="1" name="Line 2"/>
        <cdr:cNvSpPr>
          <a:spLocks/>
        </cdr:cNvSpPr>
      </cdr:nvSpPr>
      <cdr:spPr>
        <a:xfrm flipH="1" flipV="1">
          <a:off x="5095875" y="381000"/>
          <a:ext cx="9525" cy="73533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cdr:txBody>
    </cdr:sp>
  </cdr:relSizeAnchor>
  <cdr:relSizeAnchor xmlns:cdr="http://schemas.openxmlformats.org/drawingml/2006/chartDrawing">
    <cdr:from>
      <cdr:x>0.61625</cdr:x>
      <cdr:y>0.0435</cdr:y>
    </cdr:from>
    <cdr:to>
      <cdr:x>0.61625</cdr:x>
      <cdr:y>0.8755</cdr:y>
    </cdr:to>
    <cdr:sp>
      <cdr:nvSpPr>
        <cdr:cNvPr id="2" name="Line 3"/>
        <cdr:cNvSpPr>
          <a:spLocks/>
        </cdr:cNvSpPr>
      </cdr:nvSpPr>
      <cdr:spPr>
        <a:xfrm flipV="1">
          <a:off x="9182100" y="381000"/>
          <a:ext cx="0" cy="733425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</cdr:x>
      <cdr:y>0.932</cdr:y>
    </cdr:from>
    <cdr:to>
      <cdr:x>0.212</cdr:x>
      <cdr:y>0.97325</cdr:y>
    </cdr:to>
    <cdr:sp>
      <cdr:nvSpPr>
        <cdr:cNvPr id="1" name="AutoShape 1"/>
        <cdr:cNvSpPr>
          <a:spLocks/>
        </cdr:cNvSpPr>
      </cdr:nvSpPr>
      <cdr:spPr>
        <a:xfrm>
          <a:off x="1409700" y="6867525"/>
          <a:ext cx="1809750" cy="304800"/>
        </a:xfrm>
        <a:prstGeom prst="borderCallout2">
          <a:avLst>
            <a:gd name="adj1" fmla="val 130000"/>
            <a:gd name="adj2" fmla="val -237500"/>
            <a:gd name="adj3" fmla="val 93078"/>
            <a:gd name="adj4" fmla="val -12416"/>
            <a:gd name="adj5" fmla="val 54212"/>
            <a:gd name="adj6" fmla="val -12416"/>
            <a:gd name="adj7" fmla="val 237842"/>
            <a:gd name="adj8" fmla="val -739523"/>
          </a:avLst>
        </a:prstGeom>
        <a:solidFill>
          <a:srgbClr val="FFFFFF"/>
        </a:solidFill>
        <a:ln w="19050" cmpd="sng">
          <a:solidFill>
            <a:srgbClr val="000000"/>
          </a:solidFill>
          <a:headEnd type="stealth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1" i="0" u="none" baseline="0"/>
            <a:t>Alum Treatment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0.17925</cdr:x>
      <cdr:y>0.92325</cdr:y>
    </cdr:from>
    <cdr:to>
      <cdr:x>0.275</cdr:x>
      <cdr:y>0.9565</cdr:y>
    </cdr:to>
    <cdr:sp>
      <cdr:nvSpPr>
        <cdr:cNvPr id="1" name="AutoShape 1"/>
        <cdr:cNvSpPr>
          <a:spLocks/>
        </cdr:cNvSpPr>
      </cdr:nvSpPr>
      <cdr:spPr>
        <a:xfrm>
          <a:off x="2705100" y="8648700"/>
          <a:ext cx="1447800" cy="314325"/>
        </a:xfrm>
        <a:prstGeom prst="borderCallout2">
          <a:avLst>
            <a:gd name="adj1" fmla="val 163157"/>
            <a:gd name="adj2" fmla="val -312458"/>
            <a:gd name="adj3" fmla="val 88157"/>
            <a:gd name="adj4" fmla="val -12458"/>
            <a:gd name="adj5" fmla="val 55254"/>
            <a:gd name="adj6" fmla="val -12458"/>
            <a:gd name="adj7" fmla="val -56407"/>
            <a:gd name="adj8" fmla="val -136800"/>
          </a:avLst>
        </a:prstGeom>
        <a:solidFill>
          <a:srgbClr val="FFFFFF"/>
        </a:solidFill>
        <a:ln w="9525" cmpd="sng">
          <a:solidFill>
            <a:srgbClr val="000000"/>
          </a:solidFill>
          <a:headEnd type="stealth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/>
            <a:t>Alum Treatment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0.49775</cdr:x>
      <cdr:y>0.50025</cdr:y>
    </cdr:from>
    <cdr:to>
      <cdr:x>0.51925</cdr:x>
      <cdr:y>0.532</cdr:y>
    </cdr:to>
    <cdr:sp>
      <cdr:nvSpPr>
        <cdr:cNvPr id="1" name="TextBox 1"/>
        <cdr:cNvSpPr txBox="1">
          <a:spLocks noChangeArrowheads="1"/>
        </cdr:cNvSpPr>
      </cdr:nvSpPr>
      <cdr:spPr>
        <a:xfrm>
          <a:off x="2800350" y="3305175"/>
          <a:ext cx="1238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                                                                                    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0.49825</cdr:y>
    </cdr:from>
    <cdr:to>
      <cdr:x>0.521</cdr:x>
      <cdr:y>0.53075</cdr:y>
    </cdr:to>
    <cdr:sp>
      <cdr:nvSpPr>
        <cdr:cNvPr id="1" name="TextBox 1"/>
        <cdr:cNvSpPr txBox="1">
          <a:spLocks noChangeArrowheads="1"/>
        </cdr:cNvSpPr>
      </cdr:nvSpPr>
      <cdr:spPr>
        <a:xfrm>
          <a:off x="2676525" y="3457575"/>
          <a:ext cx="1143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/>
            <a:t>                                                                                    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0.48825</cdr:x>
      <cdr:y>0.49775</cdr:y>
    </cdr:from>
    <cdr:to>
      <cdr:x>0.51</cdr:x>
      <cdr:y>0.53075</cdr:y>
    </cdr:to>
    <cdr:sp>
      <cdr:nvSpPr>
        <cdr:cNvPr id="1" name="TextBox 1"/>
        <cdr:cNvSpPr txBox="1">
          <a:spLocks noChangeArrowheads="1"/>
        </cdr:cNvSpPr>
      </cdr:nvSpPr>
      <cdr:spPr>
        <a:xfrm>
          <a:off x="2800350" y="3562350"/>
          <a:ext cx="1238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/>
            <a:t>                                                                                    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600075</xdr:colOff>
      <xdr:row>1388</xdr:row>
      <xdr:rowOff>180975</xdr:rowOff>
    </xdr:from>
    <xdr:to>
      <xdr:col>13</xdr:col>
      <xdr:colOff>619125</xdr:colOff>
      <xdr:row>1423</xdr:row>
      <xdr:rowOff>152400</xdr:rowOff>
    </xdr:to>
    <xdr:graphicFrame>
      <xdr:nvGraphicFramePr>
        <xdr:cNvPr id="1" name="Chart 59"/>
        <xdr:cNvGraphicFramePr/>
      </xdr:nvGraphicFramePr>
      <xdr:xfrm>
        <a:off x="12001500" y="264756900"/>
        <a:ext cx="5086350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590550</xdr:colOff>
      <xdr:row>1426</xdr:row>
      <xdr:rowOff>171450</xdr:rowOff>
    </xdr:from>
    <xdr:to>
      <xdr:col>13</xdr:col>
      <xdr:colOff>590550</xdr:colOff>
      <xdr:row>1461</xdr:row>
      <xdr:rowOff>38100</xdr:rowOff>
    </xdr:to>
    <xdr:graphicFrame>
      <xdr:nvGraphicFramePr>
        <xdr:cNvPr id="2" name="Chart 60"/>
        <xdr:cNvGraphicFramePr/>
      </xdr:nvGraphicFramePr>
      <xdr:xfrm>
        <a:off x="11991975" y="271986375"/>
        <a:ext cx="5067300" cy="653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1200150</xdr:colOff>
      <xdr:row>1449</xdr:row>
      <xdr:rowOff>0</xdr:rowOff>
    </xdr:from>
    <xdr:to>
      <xdr:col>17</xdr:col>
      <xdr:colOff>1209675</xdr:colOff>
      <xdr:row>1482</xdr:row>
      <xdr:rowOff>180975</xdr:rowOff>
    </xdr:to>
    <xdr:graphicFrame>
      <xdr:nvGraphicFramePr>
        <xdr:cNvPr id="3" name="Chart 68"/>
        <xdr:cNvGraphicFramePr/>
      </xdr:nvGraphicFramePr>
      <xdr:xfrm>
        <a:off x="17668875" y="276196425"/>
        <a:ext cx="5076825" cy="646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19050</xdr:colOff>
      <xdr:row>13</xdr:row>
      <xdr:rowOff>57150</xdr:rowOff>
    </xdr:from>
    <xdr:to>
      <xdr:col>24</xdr:col>
      <xdr:colOff>990600</xdr:colOff>
      <xdr:row>59</xdr:row>
      <xdr:rowOff>95250</xdr:rowOff>
    </xdr:to>
    <xdr:graphicFrame>
      <xdr:nvGraphicFramePr>
        <xdr:cNvPr id="4" name="Chart 69"/>
        <xdr:cNvGraphicFramePr/>
      </xdr:nvGraphicFramePr>
      <xdr:xfrm>
        <a:off x="16487775" y="2533650"/>
        <a:ext cx="14906625" cy="8820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1238250</xdr:colOff>
      <xdr:row>1350</xdr:row>
      <xdr:rowOff>38100</xdr:rowOff>
    </xdr:from>
    <xdr:to>
      <xdr:col>17</xdr:col>
      <xdr:colOff>1238250</xdr:colOff>
      <xdr:row>1383</xdr:row>
      <xdr:rowOff>66675</xdr:rowOff>
    </xdr:to>
    <xdr:graphicFrame>
      <xdr:nvGraphicFramePr>
        <xdr:cNvPr id="5" name="Chart 75"/>
        <xdr:cNvGraphicFramePr/>
      </xdr:nvGraphicFramePr>
      <xdr:xfrm>
        <a:off x="17706975" y="257375025"/>
        <a:ext cx="5067300" cy="6315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571500</xdr:colOff>
      <xdr:row>1324</xdr:row>
      <xdr:rowOff>133350</xdr:rowOff>
    </xdr:from>
    <xdr:to>
      <xdr:col>13</xdr:col>
      <xdr:colOff>542925</xdr:colOff>
      <xdr:row>1360</xdr:row>
      <xdr:rowOff>19050</xdr:rowOff>
    </xdr:to>
    <xdr:graphicFrame>
      <xdr:nvGraphicFramePr>
        <xdr:cNvPr id="6" name="Chart 76"/>
        <xdr:cNvGraphicFramePr/>
      </xdr:nvGraphicFramePr>
      <xdr:xfrm>
        <a:off x="11972925" y="252517275"/>
        <a:ext cx="5038725" cy="6743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1219200</xdr:colOff>
      <xdr:row>1298</xdr:row>
      <xdr:rowOff>171450</xdr:rowOff>
    </xdr:from>
    <xdr:to>
      <xdr:col>18</xdr:col>
      <xdr:colOff>114300</xdr:colOff>
      <xdr:row>1334</xdr:row>
      <xdr:rowOff>66675</xdr:rowOff>
    </xdr:to>
    <xdr:graphicFrame>
      <xdr:nvGraphicFramePr>
        <xdr:cNvPr id="7" name="Chart 77"/>
        <xdr:cNvGraphicFramePr/>
      </xdr:nvGraphicFramePr>
      <xdr:xfrm>
        <a:off x="17687925" y="247602375"/>
        <a:ext cx="5229225" cy="6753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838200</xdr:colOff>
      <xdr:row>1269</xdr:row>
      <xdr:rowOff>95250</xdr:rowOff>
    </xdr:from>
    <xdr:to>
      <xdr:col>13</xdr:col>
      <xdr:colOff>723900</xdr:colOff>
      <xdr:row>1304</xdr:row>
      <xdr:rowOff>19050</xdr:rowOff>
    </xdr:to>
    <xdr:graphicFrame>
      <xdr:nvGraphicFramePr>
        <xdr:cNvPr id="8" name="Chart 78"/>
        <xdr:cNvGraphicFramePr/>
      </xdr:nvGraphicFramePr>
      <xdr:xfrm>
        <a:off x="12239625" y="242001675"/>
        <a:ext cx="4953000" cy="6591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1247775</xdr:colOff>
      <xdr:row>1239</xdr:row>
      <xdr:rowOff>142875</xdr:rowOff>
    </xdr:from>
    <xdr:to>
      <xdr:col>17</xdr:col>
      <xdr:colOff>1228725</xdr:colOff>
      <xdr:row>1274</xdr:row>
      <xdr:rowOff>85725</xdr:rowOff>
    </xdr:to>
    <xdr:graphicFrame>
      <xdr:nvGraphicFramePr>
        <xdr:cNvPr id="9" name="Chart 80"/>
        <xdr:cNvGraphicFramePr/>
      </xdr:nvGraphicFramePr>
      <xdr:xfrm>
        <a:off x="17716500" y="236334300"/>
        <a:ext cx="5048250" cy="66103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590550</xdr:colOff>
      <xdr:row>1217</xdr:row>
      <xdr:rowOff>19050</xdr:rowOff>
    </xdr:from>
    <xdr:to>
      <xdr:col>13</xdr:col>
      <xdr:colOff>561975</xdr:colOff>
      <xdr:row>1252</xdr:row>
      <xdr:rowOff>19050</xdr:rowOff>
    </xdr:to>
    <xdr:graphicFrame>
      <xdr:nvGraphicFramePr>
        <xdr:cNvPr id="10" name="Chart 81"/>
        <xdr:cNvGraphicFramePr/>
      </xdr:nvGraphicFramePr>
      <xdr:xfrm>
        <a:off x="11991975" y="232019475"/>
        <a:ext cx="5038725" cy="6667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13</xdr:col>
      <xdr:colOff>1257300</xdr:colOff>
      <xdr:row>1188</xdr:row>
      <xdr:rowOff>38100</xdr:rowOff>
    </xdr:from>
    <xdr:to>
      <xdr:col>17</xdr:col>
      <xdr:colOff>1219200</xdr:colOff>
      <xdr:row>1222</xdr:row>
      <xdr:rowOff>0</xdr:rowOff>
    </xdr:to>
    <xdr:graphicFrame>
      <xdr:nvGraphicFramePr>
        <xdr:cNvPr id="11" name="Chart 84"/>
        <xdr:cNvGraphicFramePr/>
      </xdr:nvGraphicFramePr>
      <xdr:xfrm>
        <a:off x="17726025" y="226514025"/>
        <a:ext cx="5029200" cy="6438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19050</xdr:colOff>
      <xdr:row>1169</xdr:row>
      <xdr:rowOff>57150</xdr:rowOff>
    </xdr:from>
    <xdr:to>
      <xdr:col>13</xdr:col>
      <xdr:colOff>57150</xdr:colOff>
      <xdr:row>1203</xdr:row>
      <xdr:rowOff>95250</xdr:rowOff>
    </xdr:to>
    <xdr:graphicFrame>
      <xdr:nvGraphicFramePr>
        <xdr:cNvPr id="12" name="Chart 85"/>
        <xdr:cNvGraphicFramePr/>
      </xdr:nvGraphicFramePr>
      <xdr:xfrm>
        <a:off x="11420475" y="222913575"/>
        <a:ext cx="5105400" cy="6515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14</xdr:col>
      <xdr:colOff>28575</xdr:colOff>
      <xdr:row>1138</xdr:row>
      <xdr:rowOff>76200</xdr:rowOff>
    </xdr:from>
    <xdr:to>
      <xdr:col>18</xdr:col>
      <xdr:colOff>66675</xdr:colOff>
      <xdr:row>1173</xdr:row>
      <xdr:rowOff>19050</xdr:rowOff>
    </xdr:to>
    <xdr:graphicFrame>
      <xdr:nvGraphicFramePr>
        <xdr:cNvPr id="13" name="Chart 86"/>
        <xdr:cNvGraphicFramePr/>
      </xdr:nvGraphicFramePr>
      <xdr:xfrm>
        <a:off x="17764125" y="217027125"/>
        <a:ext cx="5105400" cy="6610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1247775</xdr:colOff>
      <xdr:row>1112</xdr:row>
      <xdr:rowOff>142875</xdr:rowOff>
    </xdr:from>
    <xdr:to>
      <xdr:col>12</xdr:col>
      <xdr:colOff>1228725</xdr:colOff>
      <xdr:row>1147</xdr:row>
      <xdr:rowOff>38100</xdr:rowOff>
    </xdr:to>
    <xdr:graphicFrame>
      <xdr:nvGraphicFramePr>
        <xdr:cNvPr id="14" name="Chart 87"/>
        <xdr:cNvGraphicFramePr/>
      </xdr:nvGraphicFramePr>
      <xdr:xfrm>
        <a:off x="11382375" y="212140800"/>
        <a:ext cx="5048250" cy="65627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14</xdr:col>
      <xdr:colOff>0</xdr:colOff>
      <xdr:row>1082</xdr:row>
      <xdr:rowOff>142875</xdr:rowOff>
    </xdr:from>
    <xdr:to>
      <xdr:col>18</xdr:col>
      <xdr:colOff>19050</xdr:colOff>
      <xdr:row>1117</xdr:row>
      <xdr:rowOff>152400</xdr:rowOff>
    </xdr:to>
    <xdr:graphicFrame>
      <xdr:nvGraphicFramePr>
        <xdr:cNvPr id="15" name="Chart 88"/>
        <xdr:cNvGraphicFramePr/>
      </xdr:nvGraphicFramePr>
      <xdr:xfrm>
        <a:off x="17735550" y="206425800"/>
        <a:ext cx="5086350" cy="66770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</xdr:col>
      <xdr:colOff>19050</xdr:colOff>
      <xdr:row>1060</xdr:row>
      <xdr:rowOff>0</xdr:rowOff>
    </xdr:from>
    <xdr:to>
      <xdr:col>13</xdr:col>
      <xdr:colOff>0</xdr:colOff>
      <xdr:row>1095</xdr:row>
      <xdr:rowOff>0</xdr:rowOff>
    </xdr:to>
    <xdr:graphicFrame>
      <xdr:nvGraphicFramePr>
        <xdr:cNvPr id="16" name="Chart 89"/>
        <xdr:cNvGraphicFramePr/>
      </xdr:nvGraphicFramePr>
      <xdr:xfrm>
        <a:off x="11420475" y="202091925"/>
        <a:ext cx="5048250" cy="6667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13</xdr:col>
      <xdr:colOff>1247775</xdr:colOff>
      <xdr:row>1033</xdr:row>
      <xdr:rowOff>57150</xdr:rowOff>
    </xdr:from>
    <xdr:to>
      <xdr:col>17</xdr:col>
      <xdr:colOff>1228725</xdr:colOff>
      <xdr:row>1068</xdr:row>
      <xdr:rowOff>19050</xdr:rowOff>
    </xdr:to>
    <xdr:graphicFrame>
      <xdr:nvGraphicFramePr>
        <xdr:cNvPr id="17" name="Chart 90"/>
        <xdr:cNvGraphicFramePr/>
      </xdr:nvGraphicFramePr>
      <xdr:xfrm>
        <a:off x="17716500" y="197005575"/>
        <a:ext cx="5048250" cy="66294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1228725</xdr:colOff>
      <xdr:row>1006</xdr:row>
      <xdr:rowOff>133350</xdr:rowOff>
    </xdr:from>
    <xdr:to>
      <xdr:col>12</xdr:col>
      <xdr:colOff>1247775</xdr:colOff>
      <xdr:row>1041</xdr:row>
      <xdr:rowOff>28575</xdr:rowOff>
    </xdr:to>
    <xdr:graphicFrame>
      <xdr:nvGraphicFramePr>
        <xdr:cNvPr id="18" name="Chart 91"/>
        <xdr:cNvGraphicFramePr/>
      </xdr:nvGraphicFramePr>
      <xdr:xfrm>
        <a:off x="11363325" y="191938275"/>
        <a:ext cx="5086350" cy="65627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13</xdr:col>
      <xdr:colOff>1247775</xdr:colOff>
      <xdr:row>980</xdr:row>
      <xdr:rowOff>47625</xdr:rowOff>
    </xdr:from>
    <xdr:to>
      <xdr:col>18</xdr:col>
      <xdr:colOff>0</xdr:colOff>
      <xdr:row>1015</xdr:row>
      <xdr:rowOff>171450</xdr:rowOff>
    </xdr:to>
    <xdr:graphicFrame>
      <xdr:nvGraphicFramePr>
        <xdr:cNvPr id="19" name="Chart 92"/>
        <xdr:cNvGraphicFramePr/>
      </xdr:nvGraphicFramePr>
      <xdr:xfrm>
        <a:off x="17716500" y="186899550"/>
        <a:ext cx="5086350" cy="67913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0</xdr:colOff>
      <xdr:row>954</xdr:row>
      <xdr:rowOff>161925</xdr:rowOff>
    </xdr:from>
    <xdr:to>
      <xdr:col>12</xdr:col>
      <xdr:colOff>1247775</xdr:colOff>
      <xdr:row>988</xdr:row>
      <xdr:rowOff>161925</xdr:rowOff>
    </xdr:to>
    <xdr:graphicFrame>
      <xdr:nvGraphicFramePr>
        <xdr:cNvPr id="20" name="Chart 93"/>
        <xdr:cNvGraphicFramePr/>
      </xdr:nvGraphicFramePr>
      <xdr:xfrm>
        <a:off x="11401425" y="182060850"/>
        <a:ext cx="5048250" cy="64770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13</xdr:col>
      <xdr:colOff>1247775</xdr:colOff>
      <xdr:row>923</xdr:row>
      <xdr:rowOff>0</xdr:rowOff>
    </xdr:from>
    <xdr:to>
      <xdr:col>18</xdr:col>
      <xdr:colOff>57150</xdr:colOff>
      <xdr:row>959</xdr:row>
      <xdr:rowOff>171450</xdr:rowOff>
    </xdr:to>
    <xdr:graphicFrame>
      <xdr:nvGraphicFramePr>
        <xdr:cNvPr id="21" name="Chart 94"/>
        <xdr:cNvGraphicFramePr/>
      </xdr:nvGraphicFramePr>
      <xdr:xfrm>
        <a:off x="17716500" y="175993425"/>
        <a:ext cx="5143500" cy="70294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10</xdr:col>
      <xdr:colOff>0</xdr:colOff>
      <xdr:row>873</xdr:row>
      <xdr:rowOff>171450</xdr:rowOff>
    </xdr:from>
    <xdr:to>
      <xdr:col>14</xdr:col>
      <xdr:colOff>19050</xdr:colOff>
      <xdr:row>907</xdr:row>
      <xdr:rowOff>85725</xdr:rowOff>
    </xdr:to>
    <xdr:graphicFrame>
      <xdr:nvGraphicFramePr>
        <xdr:cNvPr id="22" name="Chart 95"/>
        <xdr:cNvGraphicFramePr/>
      </xdr:nvGraphicFramePr>
      <xdr:xfrm>
        <a:off x="12668250" y="166639875"/>
        <a:ext cx="5086350" cy="63912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8</xdr:col>
      <xdr:colOff>1247775</xdr:colOff>
      <xdr:row>838</xdr:row>
      <xdr:rowOff>0</xdr:rowOff>
    </xdr:from>
    <xdr:to>
      <xdr:col>12</xdr:col>
      <xdr:colOff>1228725</xdr:colOff>
      <xdr:row>873</xdr:row>
      <xdr:rowOff>0</xdr:rowOff>
    </xdr:to>
    <xdr:graphicFrame>
      <xdr:nvGraphicFramePr>
        <xdr:cNvPr id="23" name="Chart 97"/>
        <xdr:cNvGraphicFramePr/>
      </xdr:nvGraphicFramePr>
      <xdr:xfrm>
        <a:off x="11382375" y="159800925"/>
        <a:ext cx="5048250" cy="66675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13</xdr:col>
      <xdr:colOff>552450</xdr:colOff>
      <xdr:row>809</xdr:row>
      <xdr:rowOff>28575</xdr:rowOff>
    </xdr:from>
    <xdr:to>
      <xdr:col>17</xdr:col>
      <xdr:colOff>657225</xdr:colOff>
      <xdr:row>844</xdr:row>
      <xdr:rowOff>47625</xdr:rowOff>
    </xdr:to>
    <xdr:graphicFrame>
      <xdr:nvGraphicFramePr>
        <xdr:cNvPr id="24" name="Chart 98"/>
        <xdr:cNvGraphicFramePr/>
      </xdr:nvGraphicFramePr>
      <xdr:xfrm>
        <a:off x="17021175" y="154305000"/>
        <a:ext cx="5172075" cy="66865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9</xdr:col>
      <xdr:colOff>0</xdr:colOff>
      <xdr:row>781</xdr:row>
      <xdr:rowOff>0</xdr:rowOff>
    </xdr:from>
    <xdr:to>
      <xdr:col>13</xdr:col>
      <xdr:colOff>28575</xdr:colOff>
      <xdr:row>817</xdr:row>
      <xdr:rowOff>47625</xdr:rowOff>
    </xdr:to>
    <xdr:graphicFrame>
      <xdr:nvGraphicFramePr>
        <xdr:cNvPr id="25" name="Chart 99"/>
        <xdr:cNvGraphicFramePr/>
      </xdr:nvGraphicFramePr>
      <xdr:xfrm>
        <a:off x="11401425" y="148942425"/>
        <a:ext cx="5095875" cy="69056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13</xdr:col>
      <xdr:colOff>523875</xdr:colOff>
      <xdr:row>749</xdr:row>
      <xdr:rowOff>0</xdr:rowOff>
    </xdr:from>
    <xdr:to>
      <xdr:col>17</xdr:col>
      <xdr:colOff>742950</xdr:colOff>
      <xdr:row>786</xdr:row>
      <xdr:rowOff>171450</xdr:rowOff>
    </xdr:to>
    <xdr:graphicFrame>
      <xdr:nvGraphicFramePr>
        <xdr:cNvPr id="26" name="Chart 100"/>
        <xdr:cNvGraphicFramePr/>
      </xdr:nvGraphicFramePr>
      <xdr:xfrm>
        <a:off x="16992600" y="142846425"/>
        <a:ext cx="5286375" cy="72199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9</xdr:col>
      <xdr:colOff>0</xdr:colOff>
      <xdr:row>726</xdr:row>
      <xdr:rowOff>171450</xdr:rowOff>
    </xdr:from>
    <xdr:to>
      <xdr:col>13</xdr:col>
      <xdr:colOff>19050</xdr:colOff>
      <xdr:row>763</xdr:row>
      <xdr:rowOff>142875</xdr:rowOff>
    </xdr:to>
    <xdr:graphicFrame>
      <xdr:nvGraphicFramePr>
        <xdr:cNvPr id="27" name="Chart 101"/>
        <xdr:cNvGraphicFramePr/>
      </xdr:nvGraphicFramePr>
      <xdr:xfrm>
        <a:off x="11401425" y="138636375"/>
        <a:ext cx="5086350" cy="7019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13</xdr:col>
      <xdr:colOff>590550</xdr:colOff>
      <xdr:row>699</xdr:row>
      <xdr:rowOff>171450</xdr:rowOff>
    </xdr:from>
    <xdr:to>
      <xdr:col>17</xdr:col>
      <xdr:colOff>714375</xdr:colOff>
      <xdr:row>735</xdr:row>
      <xdr:rowOff>142875</xdr:rowOff>
    </xdr:to>
    <xdr:graphicFrame>
      <xdr:nvGraphicFramePr>
        <xdr:cNvPr id="28" name="Chart 102"/>
        <xdr:cNvGraphicFramePr/>
      </xdr:nvGraphicFramePr>
      <xdr:xfrm>
        <a:off x="17059275" y="133492875"/>
        <a:ext cx="5191125" cy="68294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8</xdr:col>
      <xdr:colOff>1247775</xdr:colOff>
      <xdr:row>676</xdr:row>
      <xdr:rowOff>19050</xdr:rowOff>
    </xdr:from>
    <xdr:to>
      <xdr:col>13</xdr:col>
      <xdr:colOff>0</xdr:colOff>
      <xdr:row>712</xdr:row>
      <xdr:rowOff>0</xdr:rowOff>
    </xdr:to>
    <xdr:graphicFrame>
      <xdr:nvGraphicFramePr>
        <xdr:cNvPr id="29" name="Chart 103"/>
        <xdr:cNvGraphicFramePr/>
      </xdr:nvGraphicFramePr>
      <xdr:xfrm>
        <a:off x="11382375" y="128958975"/>
        <a:ext cx="5086350" cy="68389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13</xdr:col>
      <xdr:colOff>552450</xdr:colOff>
      <xdr:row>645</xdr:row>
      <xdr:rowOff>161925</xdr:rowOff>
    </xdr:from>
    <xdr:to>
      <xdr:col>17</xdr:col>
      <xdr:colOff>733425</xdr:colOff>
      <xdr:row>682</xdr:row>
      <xdr:rowOff>104775</xdr:rowOff>
    </xdr:to>
    <xdr:graphicFrame>
      <xdr:nvGraphicFramePr>
        <xdr:cNvPr id="30" name="Chart 104"/>
        <xdr:cNvGraphicFramePr/>
      </xdr:nvGraphicFramePr>
      <xdr:xfrm>
        <a:off x="17021175" y="123196350"/>
        <a:ext cx="5248275" cy="699135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9</xdr:col>
      <xdr:colOff>0</xdr:colOff>
      <xdr:row>620</xdr:row>
      <xdr:rowOff>19050</xdr:rowOff>
    </xdr:from>
    <xdr:to>
      <xdr:col>13</xdr:col>
      <xdr:colOff>19050</xdr:colOff>
      <xdr:row>653</xdr:row>
      <xdr:rowOff>142875</xdr:rowOff>
    </xdr:to>
    <xdr:graphicFrame>
      <xdr:nvGraphicFramePr>
        <xdr:cNvPr id="31" name="Chart 105"/>
        <xdr:cNvGraphicFramePr/>
      </xdr:nvGraphicFramePr>
      <xdr:xfrm>
        <a:off x="11401425" y="118281450"/>
        <a:ext cx="5086350" cy="641985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13</xdr:col>
      <xdr:colOff>552450</xdr:colOff>
      <xdr:row>590</xdr:row>
      <xdr:rowOff>19050</xdr:rowOff>
    </xdr:from>
    <xdr:to>
      <xdr:col>17</xdr:col>
      <xdr:colOff>847725</xdr:colOff>
      <xdr:row>625</xdr:row>
      <xdr:rowOff>28575</xdr:rowOff>
    </xdr:to>
    <xdr:graphicFrame>
      <xdr:nvGraphicFramePr>
        <xdr:cNvPr id="32" name="Chart 106"/>
        <xdr:cNvGraphicFramePr/>
      </xdr:nvGraphicFramePr>
      <xdr:xfrm>
        <a:off x="17021175" y="112566450"/>
        <a:ext cx="5362575" cy="66865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9</xdr:col>
      <xdr:colOff>0</xdr:colOff>
      <xdr:row>554</xdr:row>
      <xdr:rowOff>76200</xdr:rowOff>
    </xdr:from>
    <xdr:to>
      <xdr:col>13</xdr:col>
      <xdr:colOff>19050</xdr:colOff>
      <xdr:row>589</xdr:row>
      <xdr:rowOff>85725</xdr:rowOff>
    </xdr:to>
    <xdr:graphicFrame>
      <xdr:nvGraphicFramePr>
        <xdr:cNvPr id="33" name="Chart 107"/>
        <xdr:cNvGraphicFramePr/>
      </xdr:nvGraphicFramePr>
      <xdr:xfrm>
        <a:off x="11401425" y="105765600"/>
        <a:ext cx="5086350" cy="667702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13</xdr:col>
      <xdr:colOff>495300</xdr:colOff>
      <xdr:row>523</xdr:row>
      <xdr:rowOff>38100</xdr:rowOff>
    </xdr:from>
    <xdr:to>
      <xdr:col>17</xdr:col>
      <xdr:colOff>733425</xdr:colOff>
      <xdr:row>559</xdr:row>
      <xdr:rowOff>104775</xdr:rowOff>
    </xdr:to>
    <xdr:graphicFrame>
      <xdr:nvGraphicFramePr>
        <xdr:cNvPr id="34" name="Chart 108"/>
        <xdr:cNvGraphicFramePr/>
      </xdr:nvGraphicFramePr>
      <xdr:xfrm>
        <a:off x="16964025" y="99822000"/>
        <a:ext cx="5305425" cy="692467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9</xdr:col>
      <xdr:colOff>0</xdr:colOff>
      <xdr:row>498</xdr:row>
      <xdr:rowOff>19050</xdr:rowOff>
    </xdr:from>
    <xdr:to>
      <xdr:col>13</xdr:col>
      <xdr:colOff>0</xdr:colOff>
      <xdr:row>532</xdr:row>
      <xdr:rowOff>76200</xdr:rowOff>
    </xdr:to>
    <xdr:graphicFrame>
      <xdr:nvGraphicFramePr>
        <xdr:cNvPr id="35" name="Chart 109"/>
        <xdr:cNvGraphicFramePr/>
      </xdr:nvGraphicFramePr>
      <xdr:xfrm>
        <a:off x="11401425" y="95040450"/>
        <a:ext cx="5067300" cy="653415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13</xdr:col>
      <xdr:colOff>600075</xdr:colOff>
      <xdr:row>465</xdr:row>
      <xdr:rowOff>19050</xdr:rowOff>
    </xdr:from>
    <xdr:to>
      <xdr:col>17</xdr:col>
      <xdr:colOff>714375</xdr:colOff>
      <xdr:row>503</xdr:row>
      <xdr:rowOff>19050</xdr:rowOff>
    </xdr:to>
    <xdr:graphicFrame>
      <xdr:nvGraphicFramePr>
        <xdr:cNvPr id="36" name="Chart 110"/>
        <xdr:cNvGraphicFramePr/>
      </xdr:nvGraphicFramePr>
      <xdr:xfrm>
        <a:off x="17068800" y="88753950"/>
        <a:ext cx="5181600" cy="72390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9</xdr:col>
      <xdr:colOff>19050</xdr:colOff>
      <xdr:row>436</xdr:row>
      <xdr:rowOff>76200</xdr:rowOff>
    </xdr:from>
    <xdr:to>
      <xdr:col>13</xdr:col>
      <xdr:colOff>47625</xdr:colOff>
      <xdr:row>473</xdr:row>
      <xdr:rowOff>28575</xdr:rowOff>
    </xdr:to>
    <xdr:graphicFrame>
      <xdr:nvGraphicFramePr>
        <xdr:cNvPr id="37" name="Chart 111"/>
        <xdr:cNvGraphicFramePr/>
      </xdr:nvGraphicFramePr>
      <xdr:xfrm>
        <a:off x="11420475" y="83286600"/>
        <a:ext cx="5095875" cy="700087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13</xdr:col>
      <xdr:colOff>523875</xdr:colOff>
      <xdr:row>404</xdr:row>
      <xdr:rowOff>19050</xdr:rowOff>
    </xdr:from>
    <xdr:to>
      <xdr:col>17</xdr:col>
      <xdr:colOff>676275</xdr:colOff>
      <xdr:row>441</xdr:row>
      <xdr:rowOff>76200</xdr:rowOff>
    </xdr:to>
    <xdr:graphicFrame>
      <xdr:nvGraphicFramePr>
        <xdr:cNvPr id="38" name="Chart 112"/>
        <xdr:cNvGraphicFramePr/>
      </xdr:nvGraphicFramePr>
      <xdr:xfrm>
        <a:off x="16992600" y="77133450"/>
        <a:ext cx="5219700" cy="710565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8</xdr:col>
      <xdr:colOff>1247775</xdr:colOff>
      <xdr:row>374</xdr:row>
      <xdr:rowOff>0</xdr:rowOff>
    </xdr:from>
    <xdr:to>
      <xdr:col>13</xdr:col>
      <xdr:colOff>28575</xdr:colOff>
      <xdr:row>410</xdr:row>
      <xdr:rowOff>76200</xdr:rowOff>
    </xdr:to>
    <xdr:graphicFrame>
      <xdr:nvGraphicFramePr>
        <xdr:cNvPr id="39" name="Chart 113"/>
        <xdr:cNvGraphicFramePr/>
      </xdr:nvGraphicFramePr>
      <xdr:xfrm>
        <a:off x="11382375" y="71399400"/>
        <a:ext cx="5114925" cy="69342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13</xdr:col>
      <xdr:colOff>590550</xdr:colOff>
      <xdr:row>345</xdr:row>
      <xdr:rowOff>0</xdr:rowOff>
    </xdr:from>
    <xdr:to>
      <xdr:col>17</xdr:col>
      <xdr:colOff>742950</xdr:colOff>
      <xdr:row>382</xdr:row>
      <xdr:rowOff>133350</xdr:rowOff>
    </xdr:to>
    <xdr:graphicFrame>
      <xdr:nvGraphicFramePr>
        <xdr:cNvPr id="40" name="Chart 114"/>
        <xdr:cNvGraphicFramePr/>
      </xdr:nvGraphicFramePr>
      <xdr:xfrm>
        <a:off x="17059275" y="65874900"/>
        <a:ext cx="5219700" cy="718185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9</xdr:col>
      <xdr:colOff>0</xdr:colOff>
      <xdr:row>316</xdr:row>
      <xdr:rowOff>0</xdr:rowOff>
    </xdr:from>
    <xdr:to>
      <xdr:col>13</xdr:col>
      <xdr:colOff>19050</xdr:colOff>
      <xdr:row>351</xdr:row>
      <xdr:rowOff>152400</xdr:rowOff>
    </xdr:to>
    <xdr:graphicFrame>
      <xdr:nvGraphicFramePr>
        <xdr:cNvPr id="41" name="Chart 115"/>
        <xdr:cNvGraphicFramePr/>
      </xdr:nvGraphicFramePr>
      <xdr:xfrm>
        <a:off x="11401425" y="60350400"/>
        <a:ext cx="5086350" cy="68199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13</xdr:col>
      <xdr:colOff>552450</xdr:colOff>
      <xdr:row>282</xdr:row>
      <xdr:rowOff>152400</xdr:rowOff>
    </xdr:from>
    <xdr:to>
      <xdr:col>17</xdr:col>
      <xdr:colOff>695325</xdr:colOff>
      <xdr:row>318</xdr:row>
      <xdr:rowOff>85725</xdr:rowOff>
    </xdr:to>
    <xdr:graphicFrame>
      <xdr:nvGraphicFramePr>
        <xdr:cNvPr id="42" name="Chart 116"/>
        <xdr:cNvGraphicFramePr/>
      </xdr:nvGraphicFramePr>
      <xdr:xfrm>
        <a:off x="17021175" y="54025800"/>
        <a:ext cx="5210175" cy="67913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8</xdr:col>
      <xdr:colOff>1257300</xdr:colOff>
      <xdr:row>254</xdr:row>
      <xdr:rowOff>19050</xdr:rowOff>
    </xdr:from>
    <xdr:to>
      <xdr:col>12</xdr:col>
      <xdr:colOff>1238250</xdr:colOff>
      <xdr:row>289</xdr:row>
      <xdr:rowOff>57150</xdr:rowOff>
    </xdr:to>
    <xdr:graphicFrame>
      <xdr:nvGraphicFramePr>
        <xdr:cNvPr id="43" name="Chart 117"/>
        <xdr:cNvGraphicFramePr/>
      </xdr:nvGraphicFramePr>
      <xdr:xfrm>
        <a:off x="11391900" y="48558450"/>
        <a:ext cx="5048250" cy="67056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13</xdr:col>
      <xdr:colOff>600075</xdr:colOff>
      <xdr:row>222</xdr:row>
      <xdr:rowOff>28575</xdr:rowOff>
    </xdr:from>
    <xdr:to>
      <xdr:col>17</xdr:col>
      <xdr:colOff>704850</xdr:colOff>
      <xdr:row>256</xdr:row>
      <xdr:rowOff>142875</xdr:rowOff>
    </xdr:to>
    <xdr:graphicFrame>
      <xdr:nvGraphicFramePr>
        <xdr:cNvPr id="44" name="Chart 118"/>
        <xdr:cNvGraphicFramePr/>
      </xdr:nvGraphicFramePr>
      <xdr:xfrm>
        <a:off x="17068800" y="42471975"/>
        <a:ext cx="5172075" cy="65913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8</xdr:col>
      <xdr:colOff>552450</xdr:colOff>
      <xdr:row>191</xdr:row>
      <xdr:rowOff>133350</xdr:rowOff>
    </xdr:from>
    <xdr:to>
      <xdr:col>12</xdr:col>
      <xdr:colOff>590550</xdr:colOff>
      <xdr:row>224</xdr:row>
      <xdr:rowOff>66675</xdr:rowOff>
    </xdr:to>
    <xdr:graphicFrame>
      <xdr:nvGraphicFramePr>
        <xdr:cNvPr id="45" name="Chart 119"/>
        <xdr:cNvGraphicFramePr/>
      </xdr:nvGraphicFramePr>
      <xdr:xfrm>
        <a:off x="10687050" y="36671250"/>
        <a:ext cx="5105400" cy="621982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8</xdr:col>
      <xdr:colOff>495300</xdr:colOff>
      <xdr:row>153</xdr:row>
      <xdr:rowOff>133350</xdr:rowOff>
    </xdr:from>
    <xdr:to>
      <xdr:col>12</xdr:col>
      <xdr:colOff>495300</xdr:colOff>
      <xdr:row>189</xdr:row>
      <xdr:rowOff>171450</xdr:rowOff>
    </xdr:to>
    <xdr:graphicFrame>
      <xdr:nvGraphicFramePr>
        <xdr:cNvPr id="46" name="Chart 120"/>
        <xdr:cNvGraphicFramePr/>
      </xdr:nvGraphicFramePr>
      <xdr:xfrm>
        <a:off x="10629900" y="29432250"/>
        <a:ext cx="5067300" cy="68961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9</xdr:col>
      <xdr:colOff>533400</xdr:colOff>
      <xdr:row>1478</xdr:row>
      <xdr:rowOff>95250</xdr:rowOff>
    </xdr:from>
    <xdr:to>
      <xdr:col>13</xdr:col>
      <xdr:colOff>419100</xdr:colOff>
      <xdr:row>1514</xdr:row>
      <xdr:rowOff>0</xdr:rowOff>
    </xdr:to>
    <xdr:graphicFrame>
      <xdr:nvGraphicFramePr>
        <xdr:cNvPr id="47" name="Chart 121"/>
        <xdr:cNvGraphicFramePr/>
      </xdr:nvGraphicFramePr>
      <xdr:xfrm>
        <a:off x="11934825" y="281816175"/>
        <a:ext cx="4953000" cy="676275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13</xdr:col>
      <xdr:colOff>1257300</xdr:colOff>
      <xdr:row>1503</xdr:row>
      <xdr:rowOff>38100</xdr:rowOff>
    </xdr:from>
    <xdr:to>
      <xdr:col>17</xdr:col>
      <xdr:colOff>1257300</xdr:colOff>
      <xdr:row>1537</xdr:row>
      <xdr:rowOff>114300</xdr:rowOff>
    </xdr:to>
    <xdr:graphicFrame>
      <xdr:nvGraphicFramePr>
        <xdr:cNvPr id="48" name="Chart 122"/>
        <xdr:cNvGraphicFramePr/>
      </xdr:nvGraphicFramePr>
      <xdr:xfrm>
        <a:off x="17726025" y="286521525"/>
        <a:ext cx="5067300" cy="65532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9</xdr:col>
      <xdr:colOff>600075</xdr:colOff>
      <xdr:row>1529</xdr:row>
      <xdr:rowOff>28575</xdr:rowOff>
    </xdr:from>
    <xdr:to>
      <xdr:col>13</xdr:col>
      <xdr:colOff>476250</xdr:colOff>
      <xdr:row>1563</xdr:row>
      <xdr:rowOff>38100</xdr:rowOff>
    </xdr:to>
    <xdr:graphicFrame>
      <xdr:nvGraphicFramePr>
        <xdr:cNvPr id="49" name="Chart 123"/>
        <xdr:cNvGraphicFramePr/>
      </xdr:nvGraphicFramePr>
      <xdr:xfrm>
        <a:off x="12001500" y="291465000"/>
        <a:ext cx="4943475" cy="6486525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26</xdr:col>
      <xdr:colOff>0</xdr:colOff>
      <xdr:row>94</xdr:row>
      <xdr:rowOff>76200</xdr:rowOff>
    </xdr:from>
    <xdr:to>
      <xdr:col>37</xdr:col>
      <xdr:colOff>1257300</xdr:colOff>
      <xdr:row>132</xdr:row>
      <xdr:rowOff>114300</xdr:rowOff>
    </xdr:to>
    <xdr:graphicFrame>
      <xdr:nvGraphicFramePr>
        <xdr:cNvPr id="50" name="Chart 124"/>
        <xdr:cNvGraphicFramePr/>
      </xdr:nvGraphicFramePr>
      <xdr:xfrm>
        <a:off x="32937450" y="18040350"/>
        <a:ext cx="15192375" cy="737235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26</xdr:col>
      <xdr:colOff>38100</xdr:colOff>
      <xdr:row>10</xdr:row>
      <xdr:rowOff>133350</xdr:rowOff>
    </xdr:from>
    <xdr:to>
      <xdr:col>37</xdr:col>
      <xdr:colOff>1200150</xdr:colOff>
      <xdr:row>59</xdr:row>
      <xdr:rowOff>152400</xdr:rowOff>
    </xdr:to>
    <xdr:graphicFrame>
      <xdr:nvGraphicFramePr>
        <xdr:cNvPr id="51" name="Chart 125"/>
        <xdr:cNvGraphicFramePr/>
      </xdr:nvGraphicFramePr>
      <xdr:xfrm>
        <a:off x="32975550" y="2038350"/>
        <a:ext cx="15097125" cy="93726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24</xdr:col>
      <xdr:colOff>533400</xdr:colOff>
      <xdr:row>135</xdr:row>
      <xdr:rowOff>133350</xdr:rowOff>
    </xdr:from>
    <xdr:to>
      <xdr:col>33</xdr:col>
      <xdr:colOff>1009650</xdr:colOff>
      <xdr:row>182</xdr:row>
      <xdr:rowOff>114300</xdr:rowOff>
    </xdr:to>
    <xdr:graphicFrame>
      <xdr:nvGraphicFramePr>
        <xdr:cNvPr id="52" name="Chart 126"/>
        <xdr:cNvGraphicFramePr/>
      </xdr:nvGraphicFramePr>
      <xdr:xfrm>
        <a:off x="30937200" y="26003250"/>
        <a:ext cx="11877675" cy="893445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12</xdr:col>
      <xdr:colOff>800100</xdr:colOff>
      <xdr:row>133</xdr:row>
      <xdr:rowOff>171450</xdr:rowOff>
    </xdr:from>
    <xdr:to>
      <xdr:col>23</xdr:col>
      <xdr:colOff>647700</xdr:colOff>
      <xdr:row>180</xdr:row>
      <xdr:rowOff>152400</xdr:rowOff>
    </xdr:to>
    <xdr:graphicFrame>
      <xdr:nvGraphicFramePr>
        <xdr:cNvPr id="53" name="Chart 127"/>
        <xdr:cNvGraphicFramePr/>
      </xdr:nvGraphicFramePr>
      <xdr:xfrm>
        <a:off x="16002000" y="25660350"/>
        <a:ext cx="13782675" cy="893445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13</xdr:col>
      <xdr:colOff>1257300</xdr:colOff>
      <xdr:row>1554</xdr:row>
      <xdr:rowOff>47625</xdr:rowOff>
    </xdr:from>
    <xdr:to>
      <xdr:col>18</xdr:col>
      <xdr:colOff>28575</xdr:colOff>
      <xdr:row>1590</xdr:row>
      <xdr:rowOff>123825</xdr:rowOff>
    </xdr:to>
    <xdr:graphicFrame>
      <xdr:nvGraphicFramePr>
        <xdr:cNvPr id="54" name="Chart 128"/>
        <xdr:cNvGraphicFramePr/>
      </xdr:nvGraphicFramePr>
      <xdr:xfrm>
        <a:off x="17726025" y="296246550"/>
        <a:ext cx="5105400" cy="69342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9</xdr:col>
      <xdr:colOff>695325</xdr:colOff>
      <xdr:row>1577</xdr:row>
      <xdr:rowOff>114300</xdr:rowOff>
    </xdr:from>
    <xdr:to>
      <xdr:col>13</xdr:col>
      <xdr:colOff>523875</xdr:colOff>
      <xdr:row>1610</xdr:row>
      <xdr:rowOff>66675</xdr:rowOff>
    </xdr:to>
    <xdr:graphicFrame>
      <xdr:nvGraphicFramePr>
        <xdr:cNvPr id="55" name="Chart 129"/>
        <xdr:cNvGraphicFramePr/>
      </xdr:nvGraphicFramePr>
      <xdr:xfrm>
        <a:off x="12096750" y="300694725"/>
        <a:ext cx="4895850" cy="623887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14</xdr:col>
      <xdr:colOff>38100</xdr:colOff>
      <xdr:row>1600</xdr:row>
      <xdr:rowOff>95250</xdr:rowOff>
    </xdr:from>
    <xdr:to>
      <xdr:col>18</xdr:col>
      <xdr:colOff>57150</xdr:colOff>
      <xdr:row>1638</xdr:row>
      <xdr:rowOff>19050</xdr:rowOff>
    </xdr:to>
    <xdr:graphicFrame>
      <xdr:nvGraphicFramePr>
        <xdr:cNvPr id="56" name="Chart 131"/>
        <xdr:cNvGraphicFramePr/>
      </xdr:nvGraphicFramePr>
      <xdr:xfrm>
        <a:off x="17773650" y="305057175"/>
        <a:ext cx="5086350" cy="716280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9</xdr:col>
      <xdr:colOff>0</xdr:colOff>
      <xdr:row>1640</xdr:row>
      <xdr:rowOff>0</xdr:rowOff>
    </xdr:from>
    <xdr:to>
      <xdr:col>13</xdr:col>
      <xdr:colOff>571500</xdr:colOff>
      <xdr:row>1674</xdr:row>
      <xdr:rowOff>133350</xdr:rowOff>
    </xdr:to>
    <xdr:graphicFrame>
      <xdr:nvGraphicFramePr>
        <xdr:cNvPr id="57" name="Chart 132"/>
        <xdr:cNvGraphicFramePr/>
      </xdr:nvGraphicFramePr>
      <xdr:xfrm>
        <a:off x="11401425" y="312581925"/>
        <a:ext cx="5638800" cy="661035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13</xdr:col>
      <xdr:colOff>1257300</xdr:colOff>
      <xdr:row>1659</xdr:row>
      <xdr:rowOff>38100</xdr:rowOff>
    </xdr:from>
    <xdr:to>
      <xdr:col>18</xdr:col>
      <xdr:colOff>295275</xdr:colOff>
      <xdr:row>1695</xdr:row>
      <xdr:rowOff>133350</xdr:rowOff>
    </xdr:to>
    <xdr:graphicFrame>
      <xdr:nvGraphicFramePr>
        <xdr:cNvPr id="58" name="Chart 133"/>
        <xdr:cNvGraphicFramePr/>
      </xdr:nvGraphicFramePr>
      <xdr:xfrm>
        <a:off x="17726025" y="316239525"/>
        <a:ext cx="5372100" cy="695325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9</xdr:col>
      <xdr:colOff>0</xdr:colOff>
      <xdr:row>1687</xdr:row>
      <xdr:rowOff>95250</xdr:rowOff>
    </xdr:from>
    <xdr:to>
      <xdr:col>13</xdr:col>
      <xdr:colOff>685800</xdr:colOff>
      <xdr:row>1725</xdr:row>
      <xdr:rowOff>19050</xdr:rowOff>
    </xdr:to>
    <xdr:graphicFrame>
      <xdr:nvGraphicFramePr>
        <xdr:cNvPr id="59" name="Chart 134"/>
        <xdr:cNvGraphicFramePr/>
      </xdr:nvGraphicFramePr>
      <xdr:xfrm>
        <a:off x="11401425" y="321630675"/>
        <a:ext cx="5753100" cy="716280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38</xdr:col>
      <xdr:colOff>895350</xdr:colOff>
      <xdr:row>72</xdr:row>
      <xdr:rowOff>0</xdr:rowOff>
    </xdr:from>
    <xdr:to>
      <xdr:col>50</xdr:col>
      <xdr:colOff>342900</xdr:colOff>
      <xdr:row>124</xdr:row>
      <xdr:rowOff>76200</xdr:rowOff>
    </xdr:to>
    <xdr:graphicFrame>
      <xdr:nvGraphicFramePr>
        <xdr:cNvPr id="60" name="Chart 135"/>
        <xdr:cNvGraphicFramePr/>
      </xdr:nvGraphicFramePr>
      <xdr:xfrm>
        <a:off x="49034700" y="13735050"/>
        <a:ext cx="14649450" cy="1011555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oneCellAnchor>
    <xdr:from>
      <xdr:col>39</xdr:col>
      <xdr:colOff>914400</xdr:colOff>
      <xdr:row>122</xdr:row>
      <xdr:rowOff>114300</xdr:rowOff>
    </xdr:from>
    <xdr:ext cx="1809750" cy="304800"/>
    <xdr:sp>
      <xdr:nvSpPr>
        <xdr:cNvPr id="61" name="AutoShape 136"/>
        <xdr:cNvSpPr>
          <a:spLocks/>
        </xdr:cNvSpPr>
      </xdr:nvSpPr>
      <xdr:spPr>
        <a:xfrm>
          <a:off x="50320575" y="23507700"/>
          <a:ext cx="1809750" cy="304800"/>
        </a:xfrm>
        <a:prstGeom prst="borderCallout2">
          <a:avLst>
            <a:gd name="adj1" fmla="val 139472"/>
            <a:gd name="adj2" fmla="val -337500"/>
            <a:gd name="adj3" fmla="val 97944"/>
            <a:gd name="adj4" fmla="val -12486"/>
            <a:gd name="adj5" fmla="val 54212"/>
            <a:gd name="adj6" fmla="val -12486"/>
            <a:gd name="adj7" fmla="val 218796"/>
            <a:gd name="adj8" fmla="val -812217"/>
          </a:avLst>
        </a:prstGeom>
        <a:solidFill>
          <a:srgbClr val="FFFFFF"/>
        </a:solidFill>
        <a:ln w="19050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Alum Treatment</a:t>
          </a:r>
        </a:p>
      </xdr:txBody>
    </xdr:sp>
    <xdr:clientData/>
  </xdr:oneCellAnchor>
  <xdr:twoCellAnchor>
    <xdr:from>
      <xdr:col>14</xdr:col>
      <xdr:colOff>990600</xdr:colOff>
      <xdr:row>48</xdr:row>
      <xdr:rowOff>0</xdr:rowOff>
    </xdr:from>
    <xdr:to>
      <xdr:col>16</xdr:col>
      <xdr:colOff>523875</xdr:colOff>
      <xdr:row>49</xdr:row>
      <xdr:rowOff>114300</xdr:rowOff>
    </xdr:to>
    <xdr:sp>
      <xdr:nvSpPr>
        <xdr:cNvPr id="62" name="Rectangle 138"/>
        <xdr:cNvSpPr>
          <a:spLocks/>
        </xdr:cNvSpPr>
      </xdr:nvSpPr>
      <xdr:spPr>
        <a:xfrm>
          <a:off x="18726150" y="9163050"/>
          <a:ext cx="2066925" cy="3048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 MT"/>
              <a:ea typeface="Arial MT"/>
              <a:cs typeface="Arial MT"/>
            </a:rPr>
            <a:t>Pre alum treatment </a:t>
          </a:r>
        </a:p>
      </xdr:txBody>
    </xdr:sp>
    <xdr:clientData/>
  </xdr:twoCellAnchor>
  <xdr:twoCellAnchor>
    <xdr:from>
      <xdr:col>17</xdr:col>
      <xdr:colOff>914400</xdr:colOff>
      <xdr:row>48</xdr:row>
      <xdr:rowOff>19050</xdr:rowOff>
    </xdr:from>
    <xdr:to>
      <xdr:col>19</xdr:col>
      <xdr:colOff>800100</xdr:colOff>
      <xdr:row>49</xdr:row>
      <xdr:rowOff>133350</xdr:rowOff>
    </xdr:to>
    <xdr:sp>
      <xdr:nvSpPr>
        <xdr:cNvPr id="63" name="Rectangle 139"/>
        <xdr:cNvSpPr>
          <a:spLocks/>
        </xdr:cNvSpPr>
      </xdr:nvSpPr>
      <xdr:spPr>
        <a:xfrm>
          <a:off x="22450425" y="9182100"/>
          <a:ext cx="2419350" cy="3048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 MT"/>
              <a:ea typeface="Arial MT"/>
              <a:cs typeface="Arial MT"/>
            </a:rPr>
            <a:t>2 years post treatment</a:t>
          </a:r>
        </a:p>
      </xdr:txBody>
    </xdr:sp>
    <xdr:clientData/>
  </xdr:twoCellAnchor>
  <xdr:twoCellAnchor>
    <xdr:from>
      <xdr:col>21</xdr:col>
      <xdr:colOff>95250</xdr:colOff>
      <xdr:row>48</xdr:row>
      <xdr:rowOff>19050</xdr:rowOff>
    </xdr:from>
    <xdr:to>
      <xdr:col>22</xdr:col>
      <xdr:colOff>1238250</xdr:colOff>
      <xdr:row>49</xdr:row>
      <xdr:rowOff>133350</xdr:rowOff>
    </xdr:to>
    <xdr:sp>
      <xdr:nvSpPr>
        <xdr:cNvPr id="64" name="Rectangle 140"/>
        <xdr:cNvSpPr>
          <a:spLocks/>
        </xdr:cNvSpPr>
      </xdr:nvSpPr>
      <xdr:spPr>
        <a:xfrm>
          <a:off x="26698575" y="9182100"/>
          <a:ext cx="2409825" cy="3048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 MT"/>
              <a:ea typeface="Arial MT"/>
              <a:cs typeface="Arial MT"/>
            </a:rPr>
            <a:t>4 years post treatment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L1752"/>
  <sheetViews>
    <sheetView tabSelected="1" defaultGridColor="0" zoomScale="50" zoomScaleNormal="50" colorId="22" workbookViewId="0" topLeftCell="A1">
      <selection activeCell="M11" sqref="M11"/>
    </sheetView>
  </sheetViews>
  <sheetFormatPr defaultColWidth="14.77734375" defaultRowHeight="15"/>
  <sheetData>
    <row r="2" ht="15">
      <c r="A2" t="s">
        <v>0</v>
      </c>
    </row>
    <row r="3" ht="15">
      <c r="A3" t="s">
        <v>1</v>
      </c>
    </row>
    <row r="8" ht="15">
      <c r="B8" t="s">
        <v>2</v>
      </c>
    </row>
    <row r="9" spans="10:12" ht="15">
      <c r="J9" s="1" t="s">
        <v>3</v>
      </c>
      <c r="K9" s="1" t="s">
        <v>46</v>
      </c>
      <c r="L9" s="1" t="s">
        <v>4</v>
      </c>
    </row>
    <row r="10" spans="2:12" ht="15">
      <c r="B10" s="2" t="s">
        <v>5</v>
      </c>
      <c r="C10" s="2" t="s">
        <v>6</v>
      </c>
      <c r="D10" s="2" t="s">
        <v>7</v>
      </c>
      <c r="E10" s="2" t="s">
        <v>8</v>
      </c>
      <c r="F10" s="2" t="s">
        <v>9</v>
      </c>
      <c r="G10" s="2" t="s">
        <v>10</v>
      </c>
      <c r="H10" s="2" t="s">
        <v>11</v>
      </c>
      <c r="I10" s="2" t="s">
        <v>12</v>
      </c>
      <c r="J10" s="2" t="s">
        <v>13</v>
      </c>
      <c r="K10" s="2" t="s">
        <v>13</v>
      </c>
      <c r="L10" s="2" t="s">
        <v>13</v>
      </c>
    </row>
    <row r="11" spans="2:12" ht="15">
      <c r="B11" s="41">
        <v>35135</v>
      </c>
      <c r="C11" s="57">
        <v>214</v>
      </c>
      <c r="D11" s="57">
        <v>168</v>
      </c>
      <c r="E11" s="7"/>
      <c r="F11" s="7"/>
      <c r="G11" s="7"/>
      <c r="H11" s="8"/>
      <c r="I11" s="9"/>
      <c r="J11" s="9">
        <f aca="true" t="shared" si="0" ref="J11:J52">10*(6-(3.3219*(0.956+(-0.536*LOG(C11)))))</f>
        <v>69.73654811337131</v>
      </c>
      <c r="K11" s="9"/>
      <c r="L11" s="9"/>
    </row>
    <row r="12" spans="2:12" ht="15">
      <c r="B12" s="41">
        <v>35187</v>
      </c>
      <c r="C12" s="57">
        <v>236</v>
      </c>
      <c r="D12" s="57">
        <v>18</v>
      </c>
      <c r="E12" s="7"/>
      <c r="F12" s="7"/>
      <c r="G12" s="7"/>
      <c r="H12" s="8">
        <v>121</v>
      </c>
      <c r="I12" s="9">
        <v>2.5</v>
      </c>
      <c r="J12" s="9">
        <f t="shared" si="0"/>
        <v>70.49324541109189</v>
      </c>
      <c r="K12" s="9">
        <f>10*(6-(3.3219*(0.758+(-0.524*LOG(H12)))))</f>
        <v>71.07453474146809</v>
      </c>
      <c r="L12" s="9">
        <f>10*(6-(LN((I12/3.281))/LN(2)))</f>
        <v>63.922074989689705</v>
      </c>
    </row>
    <row r="13" spans="2:12" ht="15">
      <c r="B13" s="41">
        <v>35233</v>
      </c>
      <c r="C13" s="57"/>
      <c r="D13" s="57"/>
      <c r="E13" s="7"/>
      <c r="F13" s="7"/>
      <c r="G13" s="7"/>
      <c r="H13" s="8"/>
      <c r="I13" s="9">
        <v>12</v>
      </c>
      <c r="J13" s="9"/>
      <c r="K13" s="9"/>
      <c r="L13" s="9">
        <f aca="true" t="shared" si="1" ref="L13:L52">10*(6-(LN((I13/3.281))/LN(2)))</f>
        <v>41.291730931351765</v>
      </c>
    </row>
    <row r="14" spans="2:12" ht="15">
      <c r="B14" s="41">
        <v>35648</v>
      </c>
      <c r="C14" s="57">
        <v>13</v>
      </c>
      <c r="D14" s="57"/>
      <c r="E14" s="7"/>
      <c r="F14" s="7"/>
      <c r="G14" s="7"/>
      <c r="H14" s="8"/>
      <c r="I14" s="9"/>
      <c r="J14" s="9">
        <f t="shared" si="0"/>
        <v>48.07682514207052</v>
      </c>
      <c r="K14" s="9"/>
      <c r="L14" s="9"/>
    </row>
    <row r="15" spans="2:12" ht="15">
      <c r="B15" s="41">
        <v>35921</v>
      </c>
      <c r="C15" s="57">
        <v>33</v>
      </c>
      <c r="D15" s="57">
        <v>2</v>
      </c>
      <c r="E15" s="7"/>
      <c r="F15" s="7"/>
      <c r="G15" s="7"/>
      <c r="H15" s="8">
        <v>8.66</v>
      </c>
      <c r="I15" s="9">
        <v>14</v>
      </c>
      <c r="J15" s="9">
        <f t="shared" si="0"/>
        <v>55.2803598088787</v>
      </c>
      <c r="K15" s="9">
        <f>10*(6-(3.3219*(0.758+(-0.524*LOG(H15)))))</f>
        <v>51.1391431919803</v>
      </c>
      <c r="L15" s="9">
        <f t="shared" si="1"/>
        <v>39.06780671798729</v>
      </c>
    </row>
    <row r="16" spans="2:12" ht="15">
      <c r="B16" s="41">
        <v>35970</v>
      </c>
      <c r="C16" s="57">
        <v>13</v>
      </c>
      <c r="D16" s="57">
        <v>2</v>
      </c>
      <c r="E16" s="7"/>
      <c r="F16" s="7"/>
      <c r="G16" s="7"/>
      <c r="H16" s="8">
        <v>3.37</v>
      </c>
      <c r="I16" s="9">
        <v>10</v>
      </c>
      <c r="J16" s="9">
        <f t="shared" si="0"/>
        <v>48.07682514207052</v>
      </c>
      <c r="K16" s="9">
        <f>10*(6-(3.3219*(0.758+(-0.524*LOG(H16)))))</f>
        <v>44.00432294277158</v>
      </c>
      <c r="L16" s="9">
        <f t="shared" si="1"/>
        <v>43.922074989689705</v>
      </c>
    </row>
    <row r="17" spans="2:12" ht="15">
      <c r="B17" s="41">
        <v>35992</v>
      </c>
      <c r="C17" s="57">
        <v>12</v>
      </c>
      <c r="D17" s="57">
        <v>3</v>
      </c>
      <c r="E17" s="7"/>
      <c r="F17" s="7"/>
      <c r="G17" s="7"/>
      <c r="H17" s="8">
        <v>2.43</v>
      </c>
      <c r="I17" s="9">
        <v>10</v>
      </c>
      <c r="J17" s="9">
        <f t="shared" si="0"/>
        <v>47.45787249147645</v>
      </c>
      <c r="K17" s="9">
        <f>10*(6-(3.3219*(0.758+(-0.524*LOG(H17)))))</f>
        <v>41.532152316595074</v>
      </c>
      <c r="L17" s="9">
        <f t="shared" si="1"/>
        <v>43.922074989689705</v>
      </c>
    </row>
    <row r="18" spans="2:12" ht="15">
      <c r="B18" s="41">
        <v>36026</v>
      </c>
      <c r="C18" s="57">
        <v>11</v>
      </c>
      <c r="D18" s="57"/>
      <c r="E18" s="7"/>
      <c r="F18" s="7"/>
      <c r="G18" s="7"/>
      <c r="H18" s="8"/>
      <c r="I18" s="9">
        <v>7.5</v>
      </c>
      <c r="J18" s="9">
        <f t="shared" si="0"/>
        <v>46.785032654033294</v>
      </c>
      <c r="K18" s="9"/>
      <c r="L18" s="9">
        <f t="shared" si="1"/>
        <v>48.07244998247814</v>
      </c>
    </row>
    <row r="19" spans="2:12" ht="15">
      <c r="B19" s="41">
        <v>36055</v>
      </c>
      <c r="C19" s="57">
        <v>11</v>
      </c>
      <c r="D19" s="57">
        <v>4</v>
      </c>
      <c r="E19" s="7"/>
      <c r="F19" s="7"/>
      <c r="G19" s="7"/>
      <c r="H19" s="8"/>
      <c r="I19" s="9">
        <v>12.5</v>
      </c>
      <c r="J19" s="9">
        <f t="shared" si="0"/>
        <v>46.785032654033294</v>
      </c>
      <c r="K19" s="9"/>
      <c r="L19" s="9">
        <f t="shared" si="1"/>
        <v>40.70279404081609</v>
      </c>
    </row>
    <row r="20" spans="2:12" ht="15">
      <c r="B20" s="41">
        <v>36094</v>
      </c>
      <c r="C20" s="57">
        <v>64</v>
      </c>
      <c r="D20" s="57"/>
      <c r="E20" s="7"/>
      <c r="F20" s="7"/>
      <c r="G20" s="7"/>
      <c r="H20" s="8">
        <v>19.8</v>
      </c>
      <c r="I20" s="9">
        <v>2.6</v>
      </c>
      <c r="J20" s="9">
        <f t="shared" si="0"/>
        <v>60.40236400989312</v>
      </c>
      <c r="K20" s="9">
        <f>10*(6-(3.3219*(0.758+(-0.524*LOG(H20)))))</f>
        <v>57.39073258057605</v>
      </c>
      <c r="L20" s="9">
        <f t="shared" si="1"/>
        <v>63.35623970602603</v>
      </c>
    </row>
    <row r="21" spans="2:12" ht="15">
      <c r="B21" s="41">
        <v>36122</v>
      </c>
      <c r="C21" s="57">
        <v>218</v>
      </c>
      <c r="D21" s="57">
        <v>136</v>
      </c>
      <c r="E21" s="7"/>
      <c r="F21" s="7"/>
      <c r="G21" s="7"/>
      <c r="H21" s="8">
        <v>9.64</v>
      </c>
      <c r="I21" s="9">
        <v>6.23</v>
      </c>
      <c r="J21" s="9">
        <f t="shared" si="0"/>
        <v>69.87975183592353</v>
      </c>
      <c r="K21" s="9">
        <f>10*(6-(3.3219*(0.758+(-0.524*LOG(H21)))))</f>
        <v>51.94958681435031</v>
      </c>
      <c r="L21" s="9">
        <f t="shared" si="1"/>
        <v>50.749034306070556</v>
      </c>
    </row>
    <row r="22" spans="2:12" ht="15">
      <c r="B22" s="41">
        <v>36208</v>
      </c>
      <c r="C22" s="57">
        <v>872</v>
      </c>
      <c r="D22" s="57">
        <v>150</v>
      </c>
      <c r="E22" s="7"/>
      <c r="F22" s="7"/>
      <c r="G22" s="7"/>
      <c r="H22" s="8"/>
      <c r="I22" s="9"/>
      <c r="J22" s="9">
        <f t="shared" si="0"/>
        <v>80.59966117255456</v>
      </c>
      <c r="K22" s="9"/>
      <c r="L22" s="9"/>
    </row>
    <row r="23" spans="1:12" ht="15">
      <c r="A23" s="10" t="s">
        <v>14</v>
      </c>
      <c r="B23" s="41">
        <v>36264</v>
      </c>
      <c r="C23" s="57">
        <v>186</v>
      </c>
      <c r="D23" s="57"/>
      <c r="E23" s="7"/>
      <c r="F23" s="7"/>
      <c r="G23" s="7"/>
      <c r="H23" s="8">
        <v>115</v>
      </c>
      <c r="I23" s="9">
        <v>1.7</v>
      </c>
      <c r="J23" s="9">
        <f t="shared" si="0"/>
        <v>68.65218546477058</v>
      </c>
      <c r="K23" s="9">
        <f>10*(6-(3.3219*(0.758+(-0.524*LOG(H23)))))</f>
        <v>70.69006249676227</v>
      </c>
      <c r="L23" s="9">
        <f t="shared" si="1"/>
        <v>69.48600847493356</v>
      </c>
    </row>
    <row r="24" spans="2:12" ht="15">
      <c r="B24" s="41">
        <v>36371</v>
      </c>
      <c r="C24" s="57">
        <v>21</v>
      </c>
      <c r="D24" s="57">
        <v>2</v>
      </c>
      <c r="E24" s="7"/>
      <c r="F24" s="7"/>
      <c r="G24" s="7"/>
      <c r="H24" s="8"/>
      <c r="I24" s="9">
        <v>4.99</v>
      </c>
      <c r="J24" s="9">
        <f t="shared" si="0"/>
        <v>51.78525827494661</v>
      </c>
      <c r="K24" s="9"/>
      <c r="L24" s="9">
        <f t="shared" si="1"/>
        <v>53.95095778293797</v>
      </c>
    </row>
    <row r="25" spans="2:12" ht="15">
      <c r="B25" s="41">
        <v>36403</v>
      </c>
      <c r="C25" s="57">
        <v>13</v>
      </c>
      <c r="D25" s="57"/>
      <c r="E25" s="7"/>
      <c r="F25" s="7"/>
      <c r="G25" s="7"/>
      <c r="H25" s="8"/>
      <c r="I25" s="9">
        <v>11</v>
      </c>
      <c r="J25" s="9">
        <f t="shared" si="0"/>
        <v>48.07682514207052</v>
      </c>
      <c r="K25" s="9"/>
      <c r="L25" s="9">
        <f t="shared" si="1"/>
        <v>42.54703975219036</v>
      </c>
    </row>
    <row r="26" spans="2:12" ht="15">
      <c r="B26" s="41">
        <v>36437</v>
      </c>
      <c r="C26" s="55">
        <v>13</v>
      </c>
      <c r="D26" s="55"/>
      <c r="E26" s="1"/>
      <c r="F26" s="1"/>
      <c r="G26" s="1"/>
      <c r="H26" s="11"/>
      <c r="I26" s="12">
        <v>13.5</v>
      </c>
      <c r="J26" s="9">
        <f t="shared" si="0"/>
        <v>48.07682514207052</v>
      </c>
      <c r="K26" s="9"/>
      <c r="L26" s="9">
        <f t="shared" si="1"/>
        <v>39.59248091692864</v>
      </c>
    </row>
    <row r="27" spans="1:12" ht="15.75">
      <c r="A27" s="13" t="s">
        <v>15</v>
      </c>
      <c r="B27" s="41">
        <v>36465</v>
      </c>
      <c r="C27" s="55">
        <v>36</v>
      </c>
      <c r="D27" s="55">
        <v>2</v>
      </c>
      <c r="E27" s="1">
        <v>990</v>
      </c>
      <c r="F27" s="1">
        <v>10</v>
      </c>
      <c r="G27" s="1">
        <v>151</v>
      </c>
      <c r="H27" s="11">
        <v>7</v>
      </c>
      <c r="I27" s="12">
        <v>6.5</v>
      </c>
      <c r="J27" s="9">
        <f t="shared" si="0"/>
        <v>55.95319964632185</v>
      </c>
      <c r="K27" s="9">
        <f>10*(6-(3.3219*(0.758+(-0.524*LOG(H27)))))</f>
        <v>49.530413378606404</v>
      </c>
      <c r="L27" s="9">
        <f t="shared" si="1"/>
        <v>50.136958757152414</v>
      </c>
    </row>
    <row r="28" spans="1:12" ht="15.75">
      <c r="A28" s="30" t="s">
        <v>42</v>
      </c>
      <c r="B28" s="41">
        <v>36468</v>
      </c>
      <c r="C28" s="55" t="s">
        <v>16</v>
      </c>
      <c r="D28" s="55"/>
      <c r="E28" s="1"/>
      <c r="F28" s="1"/>
      <c r="G28" s="1"/>
      <c r="H28" s="11"/>
      <c r="I28" s="12">
        <v>11.5</v>
      </c>
      <c r="J28" s="9"/>
      <c r="K28" s="9"/>
      <c r="L28" s="9">
        <f t="shared" si="1"/>
        <v>41.90573637799319</v>
      </c>
    </row>
    <row r="29" spans="1:12" ht="15">
      <c r="A29" s="10" t="s">
        <v>17</v>
      </c>
      <c r="B29" s="41">
        <v>36472</v>
      </c>
      <c r="C29" s="55">
        <v>26</v>
      </c>
      <c r="D29" s="55" t="s">
        <v>18</v>
      </c>
      <c r="E29" s="1">
        <v>123</v>
      </c>
      <c r="F29" s="1" t="s">
        <v>18</v>
      </c>
      <c r="G29" s="1">
        <v>510</v>
      </c>
      <c r="H29" s="11"/>
      <c r="I29" s="12">
        <v>9.5</v>
      </c>
      <c r="J29" s="9">
        <f t="shared" si="0"/>
        <v>53.436779810386035</v>
      </c>
      <c r="K29" s="9"/>
      <c r="L29" s="9">
        <f t="shared" si="1"/>
        <v>44.66208080412748</v>
      </c>
    </row>
    <row r="30" spans="2:12" ht="15">
      <c r="B30" s="41">
        <v>36494</v>
      </c>
      <c r="C30" s="55">
        <v>64</v>
      </c>
      <c r="D30" s="55">
        <v>3</v>
      </c>
      <c r="E30" s="1">
        <v>1840</v>
      </c>
      <c r="F30" s="1">
        <v>22</v>
      </c>
      <c r="G30" s="1">
        <v>916</v>
      </c>
      <c r="H30" s="11">
        <v>7</v>
      </c>
      <c r="I30" s="12">
        <v>5.5</v>
      </c>
      <c r="J30" s="9">
        <f t="shared" si="0"/>
        <v>60.40236400989312</v>
      </c>
      <c r="K30" s="9">
        <f>10*(6-(3.3219*(0.758+(-0.524*LOG(H30)))))</f>
        <v>49.530413378606404</v>
      </c>
      <c r="L30" s="9">
        <f t="shared" si="1"/>
        <v>52.54703975219036</v>
      </c>
    </row>
    <row r="31" spans="2:12" ht="15">
      <c r="B31" s="41">
        <v>36572</v>
      </c>
      <c r="C31" s="55">
        <v>39</v>
      </c>
      <c r="D31" s="55">
        <v>8</v>
      </c>
      <c r="E31" s="1"/>
      <c r="F31" s="1"/>
      <c r="G31" s="1"/>
      <c r="H31" s="11"/>
      <c r="I31" s="12"/>
      <c r="J31" s="9">
        <f t="shared" si="0"/>
        <v>56.57215229691591</v>
      </c>
      <c r="K31" s="9"/>
      <c r="L31" s="9"/>
    </row>
    <row r="32" spans="2:12" ht="15">
      <c r="B32" s="41">
        <v>36642</v>
      </c>
      <c r="C32" s="55">
        <v>30</v>
      </c>
      <c r="D32" s="55" t="s">
        <v>18</v>
      </c>
      <c r="E32" s="1"/>
      <c r="F32" s="1"/>
      <c r="G32" s="1"/>
      <c r="H32" s="11"/>
      <c r="I32" s="12">
        <v>11.2</v>
      </c>
      <c r="J32" s="9">
        <f t="shared" si="0"/>
        <v>54.54334715484541</v>
      </c>
      <c r="K32" s="9"/>
      <c r="L32" s="9">
        <f t="shared" si="1"/>
        <v>42.28708766686091</v>
      </c>
    </row>
    <row r="33" spans="2:12" ht="15">
      <c r="B33" s="41">
        <v>36679</v>
      </c>
      <c r="C33" s="55">
        <v>22</v>
      </c>
      <c r="D33" s="55" t="s">
        <v>18</v>
      </c>
      <c r="H33" s="11"/>
      <c r="I33" s="12">
        <v>8.5</v>
      </c>
      <c r="J33" s="9">
        <f t="shared" si="0"/>
        <v>52.14498732234881</v>
      </c>
      <c r="K33" s="9"/>
      <c r="L33" s="9">
        <f t="shared" si="1"/>
        <v>46.26672752605994</v>
      </c>
    </row>
    <row r="34" spans="2:12" ht="15">
      <c r="B34" s="41">
        <v>36690</v>
      </c>
      <c r="C34" s="55">
        <v>20</v>
      </c>
      <c r="D34" s="55" t="s">
        <v>18</v>
      </c>
      <c r="H34" s="11">
        <v>9</v>
      </c>
      <c r="I34" s="12">
        <v>5</v>
      </c>
      <c r="J34" s="9">
        <f t="shared" si="0"/>
        <v>51.40797466831552</v>
      </c>
      <c r="K34" s="9">
        <f>10*(6-(3.3219*(0.758+(-0.524*LOG(H34)))))</f>
        <v>51.43026452663803</v>
      </c>
      <c r="L34" s="9">
        <f t="shared" si="1"/>
        <v>53.922074989689705</v>
      </c>
    </row>
    <row r="35" spans="2:12" ht="15">
      <c r="B35" s="41">
        <v>36707</v>
      </c>
      <c r="C35" s="55">
        <v>20</v>
      </c>
      <c r="D35" s="55">
        <v>2</v>
      </c>
      <c r="H35" s="11"/>
      <c r="I35" s="12">
        <v>3.75</v>
      </c>
      <c r="J35" s="9">
        <f t="shared" si="0"/>
        <v>51.40797466831552</v>
      </c>
      <c r="K35" s="9"/>
      <c r="L35" s="9">
        <f t="shared" si="1"/>
        <v>58.07244998247814</v>
      </c>
    </row>
    <row r="36" spans="2:12" ht="15">
      <c r="B36" s="41">
        <v>36724</v>
      </c>
      <c r="C36" s="55">
        <v>10</v>
      </c>
      <c r="D36" s="55" t="s">
        <v>18</v>
      </c>
      <c r="H36" s="11"/>
      <c r="I36" s="12">
        <v>11.5</v>
      </c>
      <c r="J36" s="9">
        <f t="shared" si="0"/>
        <v>46.048019999999994</v>
      </c>
      <c r="K36" s="9"/>
      <c r="L36" s="9">
        <f t="shared" si="1"/>
        <v>41.90573637799319</v>
      </c>
    </row>
    <row r="37" spans="2:12" ht="15">
      <c r="B37" s="41">
        <v>36754</v>
      </c>
      <c r="C37" s="55">
        <v>14</v>
      </c>
      <c r="D37" s="55" t="s">
        <v>18</v>
      </c>
      <c r="H37" s="11">
        <v>8</v>
      </c>
      <c r="I37" s="12">
        <v>7.5</v>
      </c>
      <c r="J37" s="9">
        <f t="shared" si="0"/>
        <v>48.649885788416725</v>
      </c>
      <c r="K37" s="9">
        <f>10*(6-(3.3219*(0.758+(-0.524*LOG(H37)))))</f>
        <v>50.53986504961194</v>
      </c>
      <c r="L37" s="9">
        <f t="shared" si="1"/>
        <v>48.07244998247814</v>
      </c>
    </row>
    <row r="38" spans="2:12" ht="15">
      <c r="B38" s="41">
        <v>36783</v>
      </c>
      <c r="C38" s="55">
        <v>16</v>
      </c>
      <c r="D38" s="55" t="s">
        <v>18</v>
      </c>
      <c r="H38" s="11"/>
      <c r="I38" s="12">
        <v>11</v>
      </c>
      <c r="J38" s="9">
        <f t="shared" si="0"/>
        <v>49.68245467326207</v>
      </c>
      <c r="K38" s="9"/>
      <c r="L38" s="9">
        <f t="shared" si="1"/>
        <v>42.54703975219036</v>
      </c>
    </row>
    <row r="39" spans="2:12" ht="15">
      <c r="B39" s="41">
        <v>36852</v>
      </c>
      <c r="C39" s="55">
        <v>16</v>
      </c>
      <c r="D39" s="55">
        <v>2</v>
      </c>
      <c r="H39" s="11"/>
      <c r="I39" s="12">
        <v>6.9</v>
      </c>
      <c r="J39" s="9">
        <f t="shared" si="0"/>
        <v>49.68245467326207</v>
      </c>
      <c r="K39" s="9"/>
      <c r="L39" s="9">
        <f t="shared" si="1"/>
        <v>49.27539231965525</v>
      </c>
    </row>
    <row r="40" spans="2:12" ht="15">
      <c r="B40" s="41">
        <v>36934</v>
      </c>
      <c r="C40" s="55">
        <v>16</v>
      </c>
      <c r="D40" s="55" t="s">
        <v>18</v>
      </c>
      <c r="H40" s="11"/>
      <c r="I40" s="12"/>
      <c r="J40" s="9">
        <f t="shared" si="0"/>
        <v>49.68245467326207</v>
      </c>
      <c r="K40" s="9"/>
      <c r="L40" s="9"/>
    </row>
    <row r="41" spans="2:12" ht="15">
      <c r="B41" s="41">
        <v>36957</v>
      </c>
      <c r="C41" s="55">
        <v>16</v>
      </c>
      <c r="D41" s="55" t="s">
        <v>18</v>
      </c>
      <c r="H41" s="11"/>
      <c r="I41" s="1"/>
      <c r="J41" s="9">
        <f t="shared" si="0"/>
        <v>49.68245467326207</v>
      </c>
      <c r="K41" s="9"/>
      <c r="L41" s="9"/>
    </row>
    <row r="42" spans="2:12" ht="15">
      <c r="B42" s="41">
        <v>37007</v>
      </c>
      <c r="C42" s="55">
        <v>28</v>
      </c>
      <c r="D42" s="55" t="s">
        <v>18</v>
      </c>
      <c r="H42" s="11">
        <v>6</v>
      </c>
      <c r="I42" s="1">
        <v>7</v>
      </c>
      <c r="J42" s="9">
        <f t="shared" si="0"/>
        <v>54.00984045673225</v>
      </c>
      <c r="K42" s="9">
        <f>10*(6-(3.3219*(0.758+(-0.524*LOG(H42)))))</f>
        <v>48.36508694652299</v>
      </c>
      <c r="L42" s="9">
        <f t="shared" si="1"/>
        <v>49.06780671798729</v>
      </c>
    </row>
    <row r="43" spans="2:12" ht="15">
      <c r="B43" s="41">
        <v>37064</v>
      </c>
      <c r="C43" s="55">
        <v>20</v>
      </c>
      <c r="D43" s="55" t="s">
        <v>18</v>
      </c>
      <c r="H43" s="11">
        <v>8.4</v>
      </c>
      <c r="I43" s="1">
        <v>9.5</v>
      </c>
      <c r="J43" s="9">
        <f t="shared" si="0"/>
        <v>51.40797466831552</v>
      </c>
      <c r="K43" s="9">
        <f>10*(6-(3.3219*(0.758+(-0.524*LOG(H43)))))</f>
        <v>50.90870200833337</v>
      </c>
      <c r="L43" s="9">
        <f t="shared" si="1"/>
        <v>44.66208080412748</v>
      </c>
    </row>
    <row r="44" spans="2:12" ht="15">
      <c r="B44" s="41">
        <v>37096</v>
      </c>
      <c r="C44" s="55"/>
      <c r="D44" s="55"/>
      <c r="H44" s="11"/>
      <c r="I44" s="1"/>
      <c r="J44" s="9"/>
      <c r="K44" s="9"/>
      <c r="L44" s="9"/>
    </row>
    <row r="45" spans="2:12" ht="15">
      <c r="B45" s="41">
        <v>37131</v>
      </c>
      <c r="C45" s="55"/>
      <c r="D45" s="55"/>
      <c r="H45" s="11"/>
      <c r="I45" s="1"/>
      <c r="J45" s="9"/>
      <c r="K45" s="9"/>
      <c r="L45" s="9"/>
    </row>
    <row r="46" spans="2:12" ht="15">
      <c r="B46" s="41">
        <v>37328</v>
      </c>
      <c r="C46" s="55">
        <v>35</v>
      </c>
      <c r="D46" s="55" t="s">
        <v>18</v>
      </c>
      <c r="H46" s="11"/>
      <c r="I46" s="1"/>
      <c r="J46" s="9">
        <f t="shared" si="0"/>
        <v>55.735360451785695</v>
      </c>
      <c r="K46" s="9"/>
      <c r="L46" s="9"/>
    </row>
    <row r="47" spans="2:12" ht="15">
      <c r="B47" s="41">
        <v>37351</v>
      </c>
      <c r="C47" s="55"/>
      <c r="D47" s="55"/>
      <c r="I47" s="1"/>
      <c r="J47" s="9"/>
      <c r="K47" s="9"/>
      <c r="L47" s="9"/>
    </row>
    <row r="48" spans="2:12" ht="15">
      <c r="B48" s="41">
        <v>37469</v>
      </c>
      <c r="C48" s="55">
        <v>28</v>
      </c>
      <c r="D48" s="55" t="s">
        <v>18</v>
      </c>
      <c r="I48" s="1"/>
      <c r="J48" s="9">
        <f t="shared" si="0"/>
        <v>54.00984045673225</v>
      </c>
      <c r="K48" s="9"/>
      <c r="L48" s="9"/>
    </row>
    <row r="49" spans="2:12" ht="15">
      <c r="B49" s="41">
        <v>37502</v>
      </c>
      <c r="C49" s="55">
        <v>11</v>
      </c>
      <c r="D49" s="55"/>
      <c r="E49">
        <v>670</v>
      </c>
      <c r="F49">
        <v>79</v>
      </c>
      <c r="H49" s="1">
        <v>4.32</v>
      </c>
      <c r="I49" s="1">
        <v>12.5</v>
      </c>
      <c r="J49" s="9">
        <f t="shared" si="0"/>
        <v>46.785032654033294</v>
      </c>
      <c r="K49" s="9">
        <f>10*(6-(3.3219*(0.758+(-0.524*LOG(H49)))))</f>
        <v>45.88170852277295</v>
      </c>
      <c r="L49" s="9">
        <f t="shared" si="1"/>
        <v>40.70279404081609</v>
      </c>
    </row>
    <row r="50" spans="2:12" ht="15">
      <c r="B50" s="41">
        <v>38042</v>
      </c>
      <c r="C50" s="55">
        <v>18</v>
      </c>
      <c r="D50" s="55">
        <v>8</v>
      </c>
      <c r="I50" s="1"/>
      <c r="J50" s="9">
        <f t="shared" si="0"/>
        <v>50.59324497800632</v>
      </c>
      <c r="K50" s="9"/>
      <c r="L50" s="9"/>
    </row>
    <row r="51" spans="2:12" ht="15">
      <c r="B51" s="41">
        <v>38119</v>
      </c>
      <c r="C51" s="55">
        <v>10</v>
      </c>
      <c r="D51" s="55"/>
      <c r="H51" s="33">
        <v>8.74</v>
      </c>
      <c r="I51" s="34">
        <v>8</v>
      </c>
      <c r="J51" s="9">
        <f t="shared" si="0"/>
        <v>46.048019999999994</v>
      </c>
      <c r="K51" s="9">
        <f>10*(6-(3.3219*(0.758+(-0.524*LOG(H51)))))</f>
        <v>51.20865777907749</v>
      </c>
      <c r="L51" s="9">
        <f t="shared" si="1"/>
        <v>47.14135593856333</v>
      </c>
    </row>
    <row r="52" spans="2:12" ht="15">
      <c r="B52" s="41">
        <v>38162</v>
      </c>
      <c r="C52" s="55">
        <v>13</v>
      </c>
      <c r="D52" s="55"/>
      <c r="H52" s="33">
        <v>2.14</v>
      </c>
      <c r="I52" s="34">
        <v>19.5</v>
      </c>
      <c r="J52" s="9">
        <f t="shared" si="0"/>
        <v>48.07682514207052</v>
      </c>
      <c r="K52" s="9">
        <f>10*(6-(3.3219*(0.758+(-0.524*LOG(H52)))))</f>
        <v>40.57142993172867</v>
      </c>
      <c r="L52" s="9">
        <f t="shared" si="1"/>
        <v>34.28733374994084</v>
      </c>
    </row>
    <row r="53" spans="2:12" ht="15">
      <c r="B53" s="41">
        <v>38188</v>
      </c>
      <c r="C53" s="55">
        <v>8</v>
      </c>
      <c r="D53" s="55"/>
      <c r="H53" s="33">
        <v>1.47</v>
      </c>
      <c r="I53" s="34">
        <v>20</v>
      </c>
      <c r="J53" s="9">
        <f aca="true" t="shared" si="2" ref="J53:J63">10*(6-(3.3219*(0.956+(-0.536*LOG(C53)))))</f>
        <v>44.322500004946555</v>
      </c>
      <c r="K53" s="9">
        <f>10*(6-(3.3219*(0.758+(-0.524*LOG(H53)))))</f>
        <v>37.73245002053182</v>
      </c>
      <c r="L53" s="9">
        <f aca="true" t="shared" si="3" ref="L53:L62">10*(6-(LN((I53/3.281))/LN(2)))</f>
        <v>33.922074989689705</v>
      </c>
    </row>
    <row r="54" spans="2:12" ht="15">
      <c r="B54" s="41">
        <v>38225</v>
      </c>
      <c r="C54" s="55">
        <v>10</v>
      </c>
      <c r="D54" s="55"/>
      <c r="H54" s="33">
        <v>3.86</v>
      </c>
      <c r="I54" s="34">
        <v>15.3</v>
      </c>
      <c r="J54" s="9">
        <f t="shared" si="2"/>
        <v>46.048019999999994</v>
      </c>
      <c r="K54" s="9">
        <f>10*(6-(3.3219*(0.758+(-0.524*LOG(H54)))))</f>
        <v>45.0305800851189</v>
      </c>
      <c r="L54" s="9">
        <f t="shared" si="3"/>
        <v>37.786758460510434</v>
      </c>
    </row>
    <row r="55" spans="2:12" ht="15">
      <c r="B55" s="41">
        <v>38251</v>
      </c>
      <c r="C55" s="55">
        <v>9</v>
      </c>
      <c r="D55" s="55"/>
      <c r="H55" s="33">
        <v>2.14</v>
      </c>
      <c r="I55" s="34">
        <v>21</v>
      </c>
      <c r="J55" s="9">
        <f t="shared" si="2"/>
        <v>45.2332903096908</v>
      </c>
      <c r="K55" s="9">
        <f>10*(6-(3.3219*(0.758+(-0.524*LOG(H55)))))</f>
        <v>40.57142993172867</v>
      </c>
      <c r="L55" s="9">
        <f t="shared" si="3"/>
        <v>33.218181710775724</v>
      </c>
    </row>
    <row r="56" spans="2:12" ht="15">
      <c r="B56" s="41">
        <v>38414</v>
      </c>
      <c r="C56" s="55">
        <v>27</v>
      </c>
      <c r="D56" s="55">
        <v>19</v>
      </c>
      <c r="H56" s="33"/>
      <c r="I56" s="34"/>
      <c r="J56" s="9">
        <f t="shared" si="2"/>
        <v>53.728617464536214</v>
      </c>
      <c r="K56" s="9"/>
      <c r="L56" s="9"/>
    </row>
    <row r="57" spans="2:12" ht="15">
      <c r="B57" s="41">
        <v>38456</v>
      </c>
      <c r="C57" s="55">
        <v>61</v>
      </c>
      <c r="D57" s="55" t="s">
        <v>18</v>
      </c>
      <c r="H57" s="33"/>
      <c r="I57" s="34"/>
      <c r="J57" s="9">
        <f t="shared" si="2"/>
        <v>60.03111927902335</v>
      </c>
      <c r="K57" s="9"/>
      <c r="L57" s="9"/>
    </row>
    <row r="58" spans="2:12" ht="15">
      <c r="B58" s="41">
        <v>38525</v>
      </c>
      <c r="C58" s="55">
        <v>7</v>
      </c>
      <c r="D58" s="55">
        <v>3</v>
      </c>
      <c r="H58" s="33"/>
      <c r="I58" s="34">
        <v>21</v>
      </c>
      <c r="J58" s="9">
        <f t="shared" si="2"/>
        <v>43.28993112010121</v>
      </c>
      <c r="K58" s="9"/>
      <c r="L58" s="9">
        <f t="shared" si="3"/>
        <v>33.218181710775724</v>
      </c>
    </row>
    <row r="59" spans="2:12" ht="15">
      <c r="B59" s="41">
        <v>38589</v>
      </c>
      <c r="C59" s="55">
        <v>6</v>
      </c>
      <c r="D59" s="55" t="s">
        <v>18</v>
      </c>
      <c r="H59" s="33"/>
      <c r="I59" s="34">
        <v>21</v>
      </c>
      <c r="J59" s="9">
        <f t="shared" si="2"/>
        <v>42.09791782316092</v>
      </c>
      <c r="K59" s="9"/>
      <c r="L59" s="9">
        <f t="shared" si="3"/>
        <v>33.218181710775724</v>
      </c>
    </row>
    <row r="60" spans="2:12" ht="15">
      <c r="B60" s="6">
        <v>38798</v>
      </c>
      <c r="C60" s="55">
        <v>32</v>
      </c>
      <c r="D60" s="55">
        <v>16</v>
      </c>
      <c r="H60" s="33"/>
      <c r="I60" s="33"/>
      <c r="J60" s="9">
        <f t="shared" si="2"/>
        <v>55.0424093415776</v>
      </c>
      <c r="K60" s="9"/>
      <c r="L60" s="9"/>
    </row>
    <row r="61" spans="2:12" ht="15">
      <c r="B61" s="6">
        <v>38981</v>
      </c>
      <c r="C61" s="55">
        <v>10</v>
      </c>
      <c r="D61" s="55"/>
      <c r="H61" s="33">
        <v>3.26</v>
      </c>
      <c r="I61" s="33">
        <v>17</v>
      </c>
      <c r="J61" s="9">
        <f t="shared" si="2"/>
        <v>46.048019999999994</v>
      </c>
      <c r="K61" s="9">
        <f>10*(6-(3.3219*(0.758+(-0.524*LOG(H61)))))</f>
        <v>43.75345153928819</v>
      </c>
      <c r="L61" s="9">
        <f t="shared" si="3"/>
        <v>36.26672752605993</v>
      </c>
    </row>
    <row r="62" spans="2:12" ht="15">
      <c r="B62" s="6">
        <v>39029</v>
      </c>
      <c r="C62" s="55">
        <v>16</v>
      </c>
      <c r="D62" s="55"/>
      <c r="H62" s="33"/>
      <c r="I62" s="1">
        <v>13.5</v>
      </c>
      <c r="J62" s="9">
        <f t="shared" si="2"/>
        <v>49.68245467326207</v>
      </c>
      <c r="K62" s="9"/>
      <c r="L62" s="9">
        <f t="shared" si="3"/>
        <v>39.59248091692864</v>
      </c>
    </row>
    <row r="63" spans="2:12" ht="15">
      <c r="B63" s="6">
        <v>39414</v>
      </c>
      <c r="C63" s="10">
        <v>32</v>
      </c>
      <c r="D63" s="10"/>
      <c r="H63" s="33"/>
      <c r="I63" s="1"/>
      <c r="J63" s="9">
        <f t="shared" si="2"/>
        <v>55.0424093415776</v>
      </c>
      <c r="K63" s="9"/>
      <c r="L63" s="9"/>
    </row>
    <row r="64" spans="2:12" ht="15">
      <c r="B64" s="6">
        <v>39511</v>
      </c>
      <c r="C64" s="10">
        <v>22</v>
      </c>
      <c r="D64" s="10">
        <v>17</v>
      </c>
      <c r="H64" s="33"/>
      <c r="I64" s="58"/>
      <c r="J64" s="9">
        <f aca="true" t="shared" si="4" ref="J64:J73">10*(6-(3.3219*(0.956+(-0.536*LOG(C64)))))</f>
        <v>52.14498732234881</v>
      </c>
      <c r="K64" s="9"/>
      <c r="L64" s="9"/>
    </row>
    <row r="65" spans="2:12" ht="15">
      <c r="B65" s="6">
        <v>39573</v>
      </c>
      <c r="C65" s="10">
        <v>25</v>
      </c>
      <c r="D65" s="10"/>
      <c r="H65" s="33">
        <v>22.7</v>
      </c>
      <c r="I65" s="58">
        <v>4.5</v>
      </c>
      <c r="J65" s="9">
        <f t="shared" si="4"/>
        <v>53.13349466336896</v>
      </c>
      <c r="K65" s="9">
        <f aca="true" t="shared" si="5" ref="K65:K73">10*(6-(3.3219*(0.758+(-0.524*LOG(H65)))))</f>
        <v>58.424009225851535</v>
      </c>
      <c r="L65" s="9">
        <f aca="true" t="shared" si="6" ref="L65:L73">10*(6-(LN((I65/3.281))/LN(2)))</f>
        <v>55.44210592414021</v>
      </c>
    </row>
    <row r="66" spans="2:12" ht="15">
      <c r="B66" s="6">
        <v>39623</v>
      </c>
      <c r="C66" s="10">
        <v>13</v>
      </c>
      <c r="D66" s="10" t="s">
        <v>18</v>
      </c>
      <c r="H66" s="33">
        <v>1.58</v>
      </c>
      <c r="I66" s="1">
        <v>23.25</v>
      </c>
      <c r="J66" s="9">
        <f t="shared" si="4"/>
        <v>48.07682514207052</v>
      </c>
      <c r="K66" s="9">
        <f t="shared" si="5"/>
        <v>38.27797344028642</v>
      </c>
      <c r="L66" s="9">
        <f t="shared" si="6"/>
        <v>31.749767827483012</v>
      </c>
    </row>
    <row r="67" spans="2:12" ht="15">
      <c r="B67" s="6">
        <v>39651</v>
      </c>
      <c r="C67" s="10">
        <v>9</v>
      </c>
      <c r="D67" s="10">
        <v>3</v>
      </c>
      <c r="H67" s="33">
        <v>0.28</v>
      </c>
      <c r="I67" s="1">
        <v>14</v>
      </c>
      <c r="J67" s="9">
        <f t="shared" si="4"/>
        <v>45.2332903096908</v>
      </c>
      <c r="K67" s="9">
        <f t="shared" si="5"/>
        <v>25.196812745014363</v>
      </c>
      <c r="L67" s="9">
        <f t="shared" si="6"/>
        <v>39.06780671798729</v>
      </c>
    </row>
    <row r="68" spans="2:12" ht="15">
      <c r="B68" s="6">
        <v>39700</v>
      </c>
      <c r="C68" s="10">
        <v>8</v>
      </c>
      <c r="D68" s="1" t="s">
        <v>18</v>
      </c>
      <c r="H68" s="33">
        <v>1.24</v>
      </c>
      <c r="I68" s="1">
        <v>27</v>
      </c>
      <c r="J68" s="9">
        <f t="shared" si="4"/>
        <v>44.322500004946555</v>
      </c>
      <c r="K68" s="9">
        <f t="shared" si="5"/>
        <v>36.44616647872785</v>
      </c>
      <c r="L68" s="9">
        <f t="shared" si="6"/>
        <v>29.59248091692864</v>
      </c>
    </row>
    <row r="69" spans="2:12" ht="15">
      <c r="B69" s="6"/>
      <c r="C69" s="10"/>
      <c r="D69" s="1"/>
      <c r="H69" s="33"/>
      <c r="I69" s="1"/>
      <c r="J69" s="9" t="e">
        <f t="shared" si="4"/>
        <v>#NUM!</v>
      </c>
      <c r="K69" s="9" t="e">
        <f t="shared" si="5"/>
        <v>#NUM!</v>
      </c>
      <c r="L69" s="9" t="e">
        <f t="shared" si="6"/>
        <v>#NUM!</v>
      </c>
    </row>
    <row r="70" spans="2:12" ht="15">
      <c r="B70" s="6"/>
      <c r="C70" s="10"/>
      <c r="D70" s="1"/>
      <c r="H70" s="33"/>
      <c r="I70" s="1"/>
      <c r="J70" s="9" t="e">
        <f t="shared" si="4"/>
        <v>#NUM!</v>
      </c>
      <c r="K70" s="9" t="e">
        <f t="shared" si="5"/>
        <v>#NUM!</v>
      </c>
      <c r="L70" s="9" t="e">
        <f t="shared" si="6"/>
        <v>#NUM!</v>
      </c>
    </row>
    <row r="71" spans="2:12" ht="15">
      <c r="B71" s="6"/>
      <c r="C71" s="10"/>
      <c r="D71" s="1"/>
      <c r="H71" s="33"/>
      <c r="I71" s="1"/>
      <c r="J71" s="9" t="e">
        <f t="shared" si="4"/>
        <v>#NUM!</v>
      </c>
      <c r="K71" s="9" t="e">
        <f t="shared" si="5"/>
        <v>#NUM!</v>
      </c>
      <c r="L71" s="9" t="e">
        <f t="shared" si="6"/>
        <v>#NUM!</v>
      </c>
    </row>
    <row r="72" spans="2:12" ht="15">
      <c r="B72" s="6"/>
      <c r="C72" s="10"/>
      <c r="D72" s="1"/>
      <c r="H72" s="33"/>
      <c r="I72" s="1"/>
      <c r="J72" s="9" t="e">
        <f t="shared" si="4"/>
        <v>#NUM!</v>
      </c>
      <c r="K72" s="9" t="e">
        <f t="shared" si="5"/>
        <v>#NUM!</v>
      </c>
      <c r="L72" s="9" t="e">
        <f t="shared" si="6"/>
        <v>#NUM!</v>
      </c>
    </row>
    <row r="73" spans="2:12" ht="15">
      <c r="B73" s="6"/>
      <c r="C73" s="10"/>
      <c r="D73" s="1"/>
      <c r="H73" s="33"/>
      <c r="I73" s="1"/>
      <c r="J73" s="9" t="e">
        <f t="shared" si="4"/>
        <v>#NUM!</v>
      </c>
      <c r="K73" s="9" t="e">
        <f t="shared" si="5"/>
        <v>#NUM!</v>
      </c>
      <c r="L73" s="9" t="e">
        <f t="shared" si="6"/>
        <v>#NUM!</v>
      </c>
    </row>
    <row r="74" spans="2:12" ht="15">
      <c r="B74" s="6"/>
      <c r="C74" s="10"/>
      <c r="D74" s="1"/>
      <c r="I74" s="1"/>
      <c r="J74" s="9"/>
      <c r="K74" s="9"/>
      <c r="L74" s="9"/>
    </row>
    <row r="75" spans="2:12" ht="15">
      <c r="B75" s="6"/>
      <c r="C75" s="1"/>
      <c r="D75" s="1"/>
      <c r="I75" s="1"/>
      <c r="J75" s="9"/>
      <c r="K75" s="9"/>
      <c r="L75" s="9"/>
    </row>
    <row r="76" spans="2:12" ht="15">
      <c r="B76" s="6"/>
      <c r="C76" s="1"/>
      <c r="D76" s="1"/>
      <c r="I76" s="1"/>
      <c r="J76" s="9"/>
      <c r="K76" s="9"/>
      <c r="L76" s="9"/>
    </row>
    <row r="77" spans="2:12" ht="15">
      <c r="B77" s="6"/>
      <c r="C77" s="1"/>
      <c r="D77" s="1"/>
      <c r="I77" s="1"/>
      <c r="J77" s="9"/>
      <c r="K77" s="9"/>
      <c r="L77" s="9"/>
    </row>
    <row r="78" spans="2:12" ht="15">
      <c r="B78" s="6"/>
      <c r="C78" s="1"/>
      <c r="D78" s="1"/>
      <c r="I78" s="1"/>
      <c r="J78" s="9"/>
      <c r="K78" s="9"/>
      <c r="L78" s="9"/>
    </row>
    <row r="79" spans="2:12" ht="15">
      <c r="B79" s="6"/>
      <c r="C79" s="1"/>
      <c r="D79" s="1"/>
      <c r="I79" s="1"/>
      <c r="J79" s="9"/>
      <c r="K79" s="9"/>
      <c r="L79" s="9"/>
    </row>
    <row r="80" spans="2:12" ht="15">
      <c r="B80" s="6"/>
      <c r="C80" s="1"/>
      <c r="D80" s="1"/>
      <c r="I80" s="1"/>
      <c r="J80" s="9"/>
      <c r="K80" s="9"/>
      <c r="L80" s="9"/>
    </row>
    <row r="81" spans="2:12" ht="15">
      <c r="B81" s="6"/>
      <c r="C81" s="1"/>
      <c r="D81" s="1"/>
      <c r="I81" s="1"/>
      <c r="J81" s="9"/>
      <c r="K81" s="9"/>
      <c r="L81" s="9"/>
    </row>
    <row r="82" spans="2:12" ht="15">
      <c r="B82" s="6"/>
      <c r="C82" s="1"/>
      <c r="D82" s="1"/>
      <c r="I82" s="1"/>
      <c r="J82" s="9"/>
      <c r="K82" s="9"/>
      <c r="L82" s="9"/>
    </row>
    <row r="83" spans="2:12" ht="15">
      <c r="B83" s="1"/>
      <c r="J83" s="12"/>
      <c r="K83" s="12"/>
      <c r="L83" s="12"/>
    </row>
    <row r="84" spans="2:12" ht="15">
      <c r="B84" s="1" t="s">
        <v>19</v>
      </c>
      <c r="J84" s="12"/>
      <c r="K84" s="12"/>
      <c r="L84" s="12"/>
    </row>
    <row r="85" spans="2:12" ht="15.75">
      <c r="B85" s="1"/>
      <c r="C85" s="42" t="s">
        <v>47</v>
      </c>
      <c r="D85" s="42" t="s">
        <v>47</v>
      </c>
      <c r="E85" s="43" t="s">
        <v>48</v>
      </c>
      <c r="F85" s="43" t="s">
        <v>48</v>
      </c>
      <c r="J85" s="12"/>
      <c r="K85" s="12"/>
      <c r="L85" s="12"/>
    </row>
    <row r="86" spans="2:12" ht="15.75">
      <c r="B86" s="2" t="s">
        <v>5</v>
      </c>
      <c r="C86" s="44" t="s">
        <v>6</v>
      </c>
      <c r="D86" s="44" t="s">
        <v>7</v>
      </c>
      <c r="E86" s="45" t="s">
        <v>6</v>
      </c>
      <c r="F86" s="45" t="s">
        <v>7</v>
      </c>
      <c r="J86" s="12"/>
      <c r="K86" s="12"/>
      <c r="L86" s="12"/>
    </row>
    <row r="87" spans="2:12" ht="15">
      <c r="B87" s="46">
        <v>35135</v>
      </c>
      <c r="C87" s="57">
        <v>267</v>
      </c>
      <c r="D87" s="57">
        <v>232</v>
      </c>
      <c r="E87" s="7">
        <v>214</v>
      </c>
      <c r="F87" s="7">
        <v>168</v>
      </c>
      <c r="G87" s="2" t="s">
        <v>8</v>
      </c>
      <c r="H87" s="2" t="s">
        <v>9</v>
      </c>
      <c r="I87" s="2" t="s">
        <v>10</v>
      </c>
      <c r="J87" s="12"/>
      <c r="K87" s="12"/>
      <c r="L87" s="12"/>
    </row>
    <row r="88" spans="2:9" ht="15">
      <c r="B88" s="46">
        <v>35187</v>
      </c>
      <c r="C88" s="57">
        <v>463</v>
      </c>
      <c r="D88" s="57">
        <v>408</v>
      </c>
      <c r="E88" s="7">
        <v>236</v>
      </c>
      <c r="F88" s="7">
        <v>18</v>
      </c>
      <c r="G88" s="7"/>
      <c r="H88" s="7"/>
      <c r="I88" s="7"/>
    </row>
    <row r="89" spans="2:9" ht="15">
      <c r="B89" s="46"/>
      <c r="C89" s="57"/>
      <c r="D89" s="57"/>
      <c r="E89" s="7"/>
      <c r="F89" s="7"/>
      <c r="G89" s="7"/>
      <c r="H89" s="7"/>
      <c r="I89" s="7"/>
    </row>
    <row r="90" spans="2:9" ht="15">
      <c r="B90" s="46">
        <v>35648</v>
      </c>
      <c r="C90" s="57">
        <v>1340</v>
      </c>
      <c r="D90" s="57">
        <v>1170</v>
      </c>
      <c r="E90" s="7">
        <v>13</v>
      </c>
      <c r="F90" s="7"/>
      <c r="G90" s="7"/>
      <c r="H90" s="7"/>
      <c r="I90" s="7"/>
    </row>
    <row r="91" spans="2:9" ht="15">
      <c r="B91" s="46"/>
      <c r="C91" s="57"/>
      <c r="D91" s="57"/>
      <c r="E91" s="7"/>
      <c r="F91" s="7"/>
      <c r="G91" s="7"/>
      <c r="H91" s="7"/>
      <c r="I91" s="7"/>
    </row>
    <row r="92" spans="2:10" ht="15">
      <c r="B92" s="46">
        <v>35921</v>
      </c>
      <c r="C92" s="57">
        <v>915</v>
      </c>
      <c r="D92" s="57">
        <v>810</v>
      </c>
      <c r="E92" s="7">
        <v>33</v>
      </c>
      <c r="F92" s="7">
        <v>2</v>
      </c>
      <c r="G92" s="7"/>
      <c r="H92" s="7"/>
      <c r="I92" s="7"/>
      <c r="J92" s="1"/>
    </row>
    <row r="93" spans="2:12" ht="15.75">
      <c r="B93" s="46">
        <v>35970</v>
      </c>
      <c r="C93" s="57">
        <v>1250</v>
      </c>
      <c r="D93" s="57">
        <v>1040</v>
      </c>
      <c r="E93" s="7">
        <v>13</v>
      </c>
      <c r="F93" s="7">
        <v>2</v>
      </c>
      <c r="G93" s="7"/>
      <c r="H93" s="7"/>
      <c r="I93" s="7"/>
      <c r="J93" s="2"/>
      <c r="K93" s="64"/>
      <c r="L93" s="64"/>
    </row>
    <row r="94" spans="2:12" ht="15.75">
      <c r="B94" s="46">
        <v>35992</v>
      </c>
      <c r="C94" s="57">
        <v>1320</v>
      </c>
      <c r="D94" s="57">
        <v>1140</v>
      </c>
      <c r="E94" s="7">
        <v>12</v>
      </c>
      <c r="F94" s="7">
        <v>3</v>
      </c>
      <c r="G94" s="7"/>
      <c r="H94" s="7"/>
      <c r="I94" s="7"/>
      <c r="J94" s="12"/>
      <c r="K94" s="102"/>
      <c r="L94" s="64"/>
    </row>
    <row r="95" spans="2:12" ht="15.75">
      <c r="B95" s="46">
        <v>36026</v>
      </c>
      <c r="C95" s="57">
        <v>1590</v>
      </c>
      <c r="D95" s="57">
        <v>1420</v>
      </c>
      <c r="E95" s="7">
        <v>11</v>
      </c>
      <c r="J95" s="12"/>
      <c r="K95" s="64"/>
      <c r="L95" s="64"/>
    </row>
    <row r="96" spans="2:12" ht="15.75">
      <c r="B96" s="46">
        <v>36055</v>
      </c>
      <c r="C96" s="57">
        <v>1030</v>
      </c>
      <c r="D96" s="57">
        <v>975</v>
      </c>
      <c r="E96" s="1">
        <v>11</v>
      </c>
      <c r="F96" s="7">
        <v>4</v>
      </c>
      <c r="J96" s="12"/>
      <c r="K96" s="64"/>
      <c r="L96" s="64"/>
    </row>
    <row r="97" spans="2:12" ht="15.75">
      <c r="B97" s="46">
        <v>36094</v>
      </c>
      <c r="C97" s="57">
        <v>1555</v>
      </c>
      <c r="D97" s="57">
        <v>1500</v>
      </c>
      <c r="E97" s="7">
        <v>64</v>
      </c>
      <c r="F97" s="7"/>
      <c r="J97" s="12"/>
      <c r="K97" s="64"/>
      <c r="L97" s="64"/>
    </row>
    <row r="98" spans="2:12" ht="15.75">
      <c r="B98" s="46">
        <v>36122</v>
      </c>
      <c r="C98" s="55">
        <v>1740</v>
      </c>
      <c r="D98" s="55">
        <v>1580</v>
      </c>
      <c r="E98" s="1">
        <v>218</v>
      </c>
      <c r="F98" s="1">
        <v>136</v>
      </c>
      <c r="H98" s="12"/>
      <c r="I98" s="12"/>
      <c r="J98" s="12"/>
      <c r="K98" s="102"/>
      <c r="L98" s="64"/>
    </row>
    <row r="99" spans="2:12" ht="15.75">
      <c r="B99" s="46"/>
      <c r="C99" s="55"/>
      <c r="D99" s="55"/>
      <c r="E99" s="1"/>
      <c r="F99" s="1"/>
      <c r="H99" s="12"/>
      <c r="I99" s="12"/>
      <c r="J99" s="12"/>
      <c r="K99" s="64"/>
      <c r="L99" s="64"/>
    </row>
    <row r="100" spans="2:12" ht="15.75">
      <c r="B100" s="46">
        <v>36208</v>
      </c>
      <c r="C100" s="55">
        <v>491</v>
      </c>
      <c r="D100" s="55">
        <v>374</v>
      </c>
      <c r="E100" s="1">
        <v>872</v>
      </c>
      <c r="F100" s="1">
        <v>150</v>
      </c>
      <c r="H100" s="12"/>
      <c r="I100" s="12"/>
      <c r="J100" s="12"/>
      <c r="K100" s="64"/>
      <c r="L100" s="64"/>
    </row>
    <row r="101" spans="2:12" ht="15.75">
      <c r="B101" s="46">
        <v>36264</v>
      </c>
      <c r="C101" s="55">
        <v>472</v>
      </c>
      <c r="D101" s="55">
        <v>337</v>
      </c>
      <c r="E101" s="1">
        <v>186</v>
      </c>
      <c r="F101" s="1"/>
      <c r="H101" s="12"/>
      <c r="I101" s="12"/>
      <c r="J101" s="12"/>
      <c r="K101" s="64"/>
      <c r="L101" s="64"/>
    </row>
    <row r="102" spans="2:12" ht="15.75">
      <c r="B102" s="46">
        <v>36371</v>
      </c>
      <c r="C102" s="55">
        <v>1260</v>
      </c>
      <c r="D102" s="55">
        <v>1150</v>
      </c>
      <c r="E102" s="1">
        <v>21</v>
      </c>
      <c r="F102" s="1">
        <v>2</v>
      </c>
      <c r="H102" s="12"/>
      <c r="I102" s="12"/>
      <c r="J102" s="12"/>
      <c r="K102" s="102"/>
      <c r="L102" s="64"/>
    </row>
    <row r="103" spans="2:10" ht="15">
      <c r="B103" s="46">
        <v>36403</v>
      </c>
      <c r="C103" s="55">
        <v>1020</v>
      </c>
      <c r="D103" s="55"/>
      <c r="E103" s="1">
        <v>13</v>
      </c>
      <c r="F103" s="1"/>
      <c r="H103" s="12"/>
      <c r="I103" s="12"/>
      <c r="J103" s="12"/>
    </row>
    <row r="104" spans="2:10" ht="15">
      <c r="B104" s="46">
        <v>36437</v>
      </c>
      <c r="C104" s="55"/>
      <c r="D104" s="55"/>
      <c r="E104" s="1">
        <v>13</v>
      </c>
      <c r="F104" s="1"/>
      <c r="H104" s="12"/>
      <c r="I104" s="12"/>
      <c r="J104" s="12"/>
    </row>
    <row r="105" spans="1:10" ht="15.75">
      <c r="A105" s="13" t="s">
        <v>15</v>
      </c>
      <c r="B105" s="46">
        <v>36465</v>
      </c>
      <c r="C105" s="55">
        <v>1200</v>
      </c>
      <c r="D105" s="55">
        <v>1120</v>
      </c>
      <c r="E105" s="1">
        <v>36</v>
      </c>
      <c r="F105" s="1">
        <v>2</v>
      </c>
      <c r="G105">
        <v>8.99</v>
      </c>
      <c r="H105" s="12" t="s">
        <v>20</v>
      </c>
      <c r="I105" s="12">
        <v>6.21</v>
      </c>
      <c r="J105" s="12"/>
    </row>
    <row r="106" spans="1:10" ht="15.75">
      <c r="A106" s="14" t="s">
        <v>42</v>
      </c>
      <c r="B106" s="46">
        <v>36472</v>
      </c>
      <c r="C106" s="55">
        <v>696</v>
      </c>
      <c r="D106" s="55">
        <v>578</v>
      </c>
      <c r="E106" s="1">
        <v>26</v>
      </c>
      <c r="F106" s="1" t="s">
        <v>20</v>
      </c>
      <c r="G106">
        <v>8.14</v>
      </c>
      <c r="H106" s="12" t="s">
        <v>20</v>
      </c>
      <c r="I106" s="12">
        <v>6.028</v>
      </c>
      <c r="J106" s="12"/>
    </row>
    <row r="107" spans="2:10" ht="15">
      <c r="B107" s="46">
        <v>36494</v>
      </c>
      <c r="C107" s="55">
        <v>82</v>
      </c>
      <c r="D107" s="55">
        <v>11</v>
      </c>
      <c r="E107" s="1">
        <v>64</v>
      </c>
      <c r="F107" s="1">
        <v>3</v>
      </c>
      <c r="G107">
        <v>2.06</v>
      </c>
      <c r="H107" s="12">
        <v>0.024</v>
      </c>
      <c r="I107" s="12">
        <v>1.13</v>
      </c>
      <c r="J107" s="12"/>
    </row>
    <row r="108" spans="2:10" ht="15">
      <c r="B108" s="46"/>
      <c r="C108" s="55"/>
      <c r="D108" s="55"/>
      <c r="E108" s="1"/>
      <c r="F108" s="1"/>
      <c r="H108" s="12"/>
      <c r="I108" s="12"/>
      <c r="J108" s="12"/>
    </row>
    <row r="109" spans="2:10" ht="15">
      <c r="B109" s="46">
        <v>36572</v>
      </c>
      <c r="C109" s="55">
        <v>113</v>
      </c>
      <c r="D109" s="55">
        <v>52</v>
      </c>
      <c r="E109" s="1">
        <v>39</v>
      </c>
      <c r="F109" s="1">
        <v>8</v>
      </c>
      <c r="H109" s="12"/>
      <c r="I109" s="12"/>
      <c r="J109" s="12"/>
    </row>
    <row r="110" spans="2:10" ht="15">
      <c r="B110" s="46">
        <v>36642</v>
      </c>
      <c r="C110" s="55">
        <v>26</v>
      </c>
      <c r="D110" s="55" t="s">
        <v>18</v>
      </c>
      <c r="E110" s="1">
        <v>30</v>
      </c>
      <c r="F110" s="1" t="s">
        <v>18</v>
      </c>
      <c r="H110" s="12"/>
      <c r="I110" s="12"/>
      <c r="J110" s="12"/>
    </row>
    <row r="111" spans="2:10" ht="15">
      <c r="B111" s="47">
        <v>36679</v>
      </c>
      <c r="C111" s="55">
        <v>23</v>
      </c>
      <c r="D111" s="55" t="s">
        <v>18</v>
      </c>
      <c r="E111" s="1">
        <v>22</v>
      </c>
      <c r="F111" s="1" t="s">
        <v>18</v>
      </c>
      <c r="H111" s="12"/>
      <c r="I111" s="12"/>
      <c r="J111" s="12"/>
    </row>
    <row r="112" spans="2:10" ht="15">
      <c r="B112" s="47">
        <v>36690</v>
      </c>
      <c r="C112" s="55">
        <v>38</v>
      </c>
      <c r="D112" s="55" t="s">
        <v>18</v>
      </c>
      <c r="E112" s="1">
        <v>20</v>
      </c>
      <c r="F112" s="1" t="s">
        <v>18</v>
      </c>
      <c r="H112" s="12"/>
      <c r="I112" s="12"/>
      <c r="J112" s="12"/>
    </row>
    <row r="113" spans="2:10" ht="15">
      <c r="B113" s="47">
        <v>36707</v>
      </c>
      <c r="C113" s="55">
        <v>25</v>
      </c>
      <c r="D113" s="55">
        <v>5</v>
      </c>
      <c r="E113" s="1">
        <v>20</v>
      </c>
      <c r="F113" s="1">
        <v>2</v>
      </c>
      <c r="H113" s="12"/>
      <c r="I113" s="12"/>
      <c r="J113" s="12"/>
    </row>
    <row r="114" spans="2:10" ht="15">
      <c r="B114" s="47">
        <v>36724</v>
      </c>
      <c r="C114" s="55">
        <v>34</v>
      </c>
      <c r="D114" s="55" t="s">
        <v>18</v>
      </c>
      <c r="E114" s="1">
        <v>10</v>
      </c>
      <c r="F114" s="1" t="s">
        <v>18</v>
      </c>
      <c r="H114" s="12"/>
      <c r="I114" s="12"/>
      <c r="J114" s="12"/>
    </row>
    <row r="115" spans="2:10" ht="15">
      <c r="B115" s="46">
        <v>36754</v>
      </c>
      <c r="C115" s="55">
        <v>44</v>
      </c>
      <c r="D115" s="55" t="s">
        <v>18</v>
      </c>
      <c r="E115" s="1">
        <v>14</v>
      </c>
      <c r="F115" s="1" t="s">
        <v>18</v>
      </c>
      <c r="H115" s="12"/>
      <c r="I115" s="12"/>
      <c r="J115" s="12"/>
    </row>
    <row r="116" spans="2:10" ht="15">
      <c r="B116" s="46">
        <v>36783</v>
      </c>
      <c r="C116" s="55">
        <v>34</v>
      </c>
      <c r="D116" s="55" t="s">
        <v>18</v>
      </c>
      <c r="E116" s="1">
        <v>16</v>
      </c>
      <c r="F116" s="1" t="s">
        <v>18</v>
      </c>
      <c r="H116" s="12"/>
      <c r="I116" s="12"/>
      <c r="J116" s="12"/>
    </row>
    <row r="117" spans="2:10" ht="15">
      <c r="B117" s="46">
        <v>36852</v>
      </c>
      <c r="C117" s="55">
        <v>20</v>
      </c>
      <c r="D117" s="55" t="s">
        <v>18</v>
      </c>
      <c r="E117" s="1">
        <v>16</v>
      </c>
      <c r="F117" s="1">
        <v>2</v>
      </c>
      <c r="H117" s="12"/>
      <c r="I117" s="12"/>
      <c r="J117" s="12"/>
    </row>
    <row r="118" spans="2:10" ht="15">
      <c r="B118" s="46"/>
      <c r="C118" s="55"/>
      <c r="D118" s="55"/>
      <c r="E118" s="1"/>
      <c r="F118" s="1"/>
      <c r="H118" s="12"/>
      <c r="I118" s="12"/>
      <c r="J118" s="12"/>
    </row>
    <row r="119" spans="2:10" ht="15">
      <c r="B119" s="46">
        <v>36934</v>
      </c>
      <c r="C119" s="55">
        <v>31</v>
      </c>
      <c r="D119" s="55" t="s">
        <v>18</v>
      </c>
      <c r="E119" s="1">
        <v>16</v>
      </c>
      <c r="F119" s="1" t="s">
        <v>18</v>
      </c>
      <c r="H119" s="12"/>
      <c r="I119" s="12"/>
      <c r="J119" s="12"/>
    </row>
    <row r="120" spans="2:10" ht="15">
      <c r="B120" s="46">
        <v>36957</v>
      </c>
      <c r="C120" s="55">
        <v>31</v>
      </c>
      <c r="D120" s="55" t="s">
        <v>18</v>
      </c>
      <c r="E120" s="1">
        <v>16</v>
      </c>
      <c r="F120" s="1" t="s">
        <v>18</v>
      </c>
      <c r="H120" s="12"/>
      <c r="I120" s="12"/>
      <c r="J120" s="12"/>
    </row>
    <row r="121" spans="2:10" ht="15">
      <c r="B121" s="46">
        <v>37007</v>
      </c>
      <c r="C121" s="55">
        <v>21</v>
      </c>
      <c r="D121" s="55" t="s">
        <v>18</v>
      </c>
      <c r="E121" s="1">
        <v>28</v>
      </c>
      <c r="F121" s="1" t="s">
        <v>18</v>
      </c>
      <c r="H121" s="12"/>
      <c r="I121" s="12"/>
      <c r="J121" s="12"/>
    </row>
    <row r="122" spans="2:10" ht="15">
      <c r="B122" s="46">
        <v>37064</v>
      </c>
      <c r="C122" s="55">
        <v>34</v>
      </c>
      <c r="D122" s="55" t="s">
        <v>18</v>
      </c>
      <c r="E122" s="1">
        <v>20</v>
      </c>
      <c r="F122" s="1" t="s">
        <v>18</v>
      </c>
      <c r="H122" s="12"/>
      <c r="I122" s="12"/>
      <c r="J122" s="12"/>
    </row>
    <row r="123" spans="2:10" ht="15">
      <c r="B123" s="47">
        <v>37096</v>
      </c>
      <c r="C123" s="55"/>
      <c r="D123" s="55"/>
      <c r="E123" s="1"/>
      <c r="F123" s="1"/>
      <c r="H123" s="12"/>
      <c r="I123" s="12"/>
      <c r="J123" s="12"/>
    </row>
    <row r="124" spans="2:10" ht="15">
      <c r="B124" s="47">
        <v>37131</v>
      </c>
      <c r="C124" s="55"/>
      <c r="D124" s="55"/>
      <c r="E124" s="1"/>
      <c r="F124" s="1"/>
      <c r="H124" s="12"/>
      <c r="I124" s="12"/>
      <c r="J124" s="12"/>
    </row>
    <row r="125" spans="2:10" ht="15">
      <c r="B125" s="47"/>
      <c r="C125" s="55"/>
      <c r="D125" s="55"/>
      <c r="E125" s="1"/>
      <c r="F125" s="1"/>
      <c r="H125" s="12"/>
      <c r="I125" s="12"/>
      <c r="J125" s="12"/>
    </row>
    <row r="126" spans="2:10" ht="15">
      <c r="B126" s="47">
        <v>37328</v>
      </c>
      <c r="C126" s="55">
        <v>23</v>
      </c>
      <c r="D126" s="55">
        <v>5</v>
      </c>
      <c r="E126" s="1">
        <v>35</v>
      </c>
      <c r="F126" s="1" t="s">
        <v>18</v>
      </c>
      <c r="H126" s="12"/>
      <c r="I126" s="12"/>
      <c r="J126" s="12"/>
    </row>
    <row r="127" spans="2:10" ht="15">
      <c r="B127" s="47">
        <v>37351</v>
      </c>
      <c r="C127" s="55"/>
      <c r="D127" s="55"/>
      <c r="E127" s="1"/>
      <c r="F127" s="1"/>
      <c r="H127" s="12"/>
      <c r="I127" s="12"/>
      <c r="J127" s="12"/>
    </row>
    <row r="128" spans="2:10" ht="15">
      <c r="B128" s="47">
        <v>37469</v>
      </c>
      <c r="C128" s="55">
        <v>34</v>
      </c>
      <c r="D128" s="55" t="s">
        <v>18</v>
      </c>
      <c r="E128" s="1">
        <v>28</v>
      </c>
      <c r="F128" s="1" t="s">
        <v>18</v>
      </c>
      <c r="H128" s="12"/>
      <c r="I128" s="12"/>
      <c r="J128" s="12"/>
    </row>
    <row r="129" spans="2:10" ht="15">
      <c r="B129" s="47">
        <v>37502</v>
      </c>
      <c r="C129" s="55">
        <v>40</v>
      </c>
      <c r="D129" s="55"/>
      <c r="E129" s="1">
        <v>11</v>
      </c>
      <c r="F129" s="1"/>
      <c r="H129" s="12"/>
      <c r="I129" s="12"/>
      <c r="J129" s="12"/>
    </row>
    <row r="130" spans="2:10" ht="15">
      <c r="B130" s="47"/>
      <c r="C130" s="55"/>
      <c r="D130" s="55"/>
      <c r="E130" s="1"/>
      <c r="F130" s="1"/>
      <c r="H130" s="12"/>
      <c r="I130" s="12"/>
      <c r="J130" s="12"/>
    </row>
    <row r="131" spans="2:10" ht="15">
      <c r="B131" s="47">
        <v>38042</v>
      </c>
      <c r="C131" s="55">
        <v>39</v>
      </c>
      <c r="D131" s="55">
        <v>26</v>
      </c>
      <c r="E131" s="1">
        <v>18</v>
      </c>
      <c r="F131" s="1">
        <v>8</v>
      </c>
      <c r="H131" s="12"/>
      <c r="I131" s="12"/>
      <c r="J131" s="12"/>
    </row>
    <row r="132" spans="2:10" ht="15">
      <c r="B132" s="47">
        <v>38119</v>
      </c>
      <c r="C132" s="55"/>
      <c r="D132" s="55"/>
      <c r="E132" s="1">
        <v>10</v>
      </c>
      <c r="F132" s="1"/>
      <c r="H132" s="12"/>
      <c r="I132" s="12"/>
      <c r="J132" s="12"/>
    </row>
    <row r="133" spans="2:10" ht="15">
      <c r="B133" s="47">
        <v>38162</v>
      </c>
      <c r="C133" s="55">
        <v>128</v>
      </c>
      <c r="D133" s="55"/>
      <c r="E133" s="1">
        <v>13</v>
      </c>
      <c r="F133" s="1"/>
      <c r="H133" s="12"/>
      <c r="I133" s="12"/>
      <c r="J133" s="12"/>
    </row>
    <row r="134" spans="2:10" ht="15">
      <c r="B134" s="47">
        <v>38188</v>
      </c>
      <c r="C134" s="55"/>
      <c r="D134" s="55"/>
      <c r="E134" s="1">
        <v>8</v>
      </c>
      <c r="F134" s="1"/>
      <c r="H134" s="12"/>
      <c r="I134" s="12"/>
      <c r="J134" s="12"/>
    </row>
    <row r="135" spans="2:10" ht="15">
      <c r="B135" s="47">
        <v>38225</v>
      </c>
      <c r="C135" s="55">
        <v>212</v>
      </c>
      <c r="D135" s="55"/>
      <c r="E135" s="1">
        <v>10</v>
      </c>
      <c r="F135" s="1"/>
      <c r="H135" s="12"/>
      <c r="I135" s="12"/>
      <c r="J135" s="12"/>
    </row>
    <row r="136" spans="2:10" ht="15">
      <c r="B136" s="47">
        <v>38251</v>
      </c>
      <c r="C136" s="55">
        <v>193</v>
      </c>
      <c r="D136" s="55"/>
      <c r="E136" s="1">
        <v>9</v>
      </c>
      <c r="F136" s="1"/>
      <c r="H136" s="12"/>
      <c r="I136" s="12"/>
      <c r="J136" s="12"/>
    </row>
    <row r="137" spans="2:10" ht="15">
      <c r="B137" s="47"/>
      <c r="C137" s="55"/>
      <c r="D137" s="55"/>
      <c r="E137" s="1"/>
      <c r="F137" s="1"/>
      <c r="H137" s="12"/>
      <c r="I137" s="12"/>
      <c r="J137" s="12"/>
    </row>
    <row r="138" spans="2:10" ht="15">
      <c r="B138" s="47">
        <v>38414</v>
      </c>
      <c r="C138" s="55">
        <v>128</v>
      </c>
      <c r="D138" s="55">
        <v>19</v>
      </c>
      <c r="E138" s="1">
        <v>27</v>
      </c>
      <c r="F138" s="1">
        <v>19</v>
      </c>
      <c r="H138" s="12"/>
      <c r="I138" s="12"/>
      <c r="J138" s="12"/>
    </row>
    <row r="139" spans="2:10" ht="15">
      <c r="B139" s="47">
        <v>38456</v>
      </c>
      <c r="C139" s="55">
        <v>73</v>
      </c>
      <c r="D139" s="55">
        <v>44</v>
      </c>
      <c r="E139" s="1">
        <v>61</v>
      </c>
      <c r="F139" s="1" t="s">
        <v>18</v>
      </c>
      <c r="H139" s="12"/>
      <c r="I139" s="12"/>
      <c r="J139" s="12"/>
    </row>
    <row r="140" spans="2:10" ht="15">
      <c r="B140" s="47">
        <v>38525</v>
      </c>
      <c r="C140" s="55">
        <v>36</v>
      </c>
      <c r="D140" s="55" t="s">
        <v>18</v>
      </c>
      <c r="E140" s="1">
        <v>7</v>
      </c>
      <c r="F140" s="1">
        <v>3</v>
      </c>
      <c r="H140" s="12"/>
      <c r="I140" s="12"/>
      <c r="J140" s="12"/>
    </row>
    <row r="141" spans="2:10" ht="15">
      <c r="B141" s="47">
        <v>38589</v>
      </c>
      <c r="C141" s="55">
        <v>284</v>
      </c>
      <c r="D141" s="55">
        <v>193</v>
      </c>
      <c r="E141" s="1">
        <v>6</v>
      </c>
      <c r="F141" s="1" t="s">
        <v>18</v>
      </c>
      <c r="H141" s="12"/>
      <c r="I141" s="12"/>
      <c r="J141" s="12"/>
    </row>
    <row r="142" spans="2:10" ht="15">
      <c r="B142" s="47"/>
      <c r="C142" s="55"/>
      <c r="D142" s="55"/>
      <c r="E142" s="1"/>
      <c r="F142" s="1"/>
      <c r="H142" s="12"/>
      <c r="I142" s="12"/>
      <c r="J142" s="12"/>
    </row>
    <row r="143" spans="2:10" ht="15">
      <c r="B143" s="47">
        <v>38798</v>
      </c>
      <c r="C143" s="55">
        <v>70</v>
      </c>
      <c r="D143" s="55">
        <v>37</v>
      </c>
      <c r="E143" s="1">
        <v>32</v>
      </c>
      <c r="F143" s="1">
        <v>16</v>
      </c>
      <c r="H143" s="12"/>
      <c r="I143" s="12"/>
      <c r="J143" s="12"/>
    </row>
    <row r="144" spans="2:10" ht="15">
      <c r="B144" s="47">
        <v>38981</v>
      </c>
      <c r="C144" s="55">
        <v>116</v>
      </c>
      <c r="D144" s="55"/>
      <c r="E144" s="1">
        <v>10</v>
      </c>
      <c r="F144" s="1"/>
      <c r="H144" s="12"/>
      <c r="I144" s="12"/>
      <c r="J144" s="12"/>
    </row>
    <row r="145" spans="2:10" ht="15">
      <c r="B145" s="47">
        <v>39029</v>
      </c>
      <c r="C145" s="55">
        <v>122</v>
      </c>
      <c r="D145" s="55"/>
      <c r="E145" s="1">
        <v>16</v>
      </c>
      <c r="F145" s="1"/>
      <c r="H145" s="12"/>
      <c r="I145" s="12"/>
      <c r="J145" s="12"/>
    </row>
    <row r="146" spans="2:10" ht="15">
      <c r="B146" s="47"/>
      <c r="C146" s="55"/>
      <c r="D146" s="55"/>
      <c r="E146" s="1"/>
      <c r="F146" s="1"/>
      <c r="H146" s="12"/>
      <c r="I146" s="12"/>
      <c r="J146" s="12"/>
    </row>
    <row r="147" spans="2:10" ht="15">
      <c r="B147" s="6">
        <v>39414</v>
      </c>
      <c r="C147" s="10">
        <v>30</v>
      </c>
      <c r="D147" s="10"/>
      <c r="E147" s="1"/>
      <c r="F147" s="1"/>
      <c r="H147" s="12"/>
      <c r="I147" s="12"/>
      <c r="J147" s="12"/>
    </row>
    <row r="148" spans="2:10" ht="15">
      <c r="B148" s="6"/>
      <c r="C148" s="10"/>
      <c r="D148" s="10"/>
      <c r="E148" s="1"/>
      <c r="F148" s="1"/>
      <c r="H148" s="12"/>
      <c r="I148" s="12"/>
      <c r="J148" s="12"/>
    </row>
    <row r="149" spans="2:10" ht="15">
      <c r="B149" s="6">
        <v>39511</v>
      </c>
      <c r="C149" s="55">
        <v>137</v>
      </c>
      <c r="D149" s="55">
        <v>100</v>
      </c>
      <c r="E149" s="34">
        <v>22</v>
      </c>
      <c r="F149" s="1">
        <v>17</v>
      </c>
      <c r="H149" s="12"/>
      <c r="I149" s="12"/>
      <c r="J149" s="12"/>
    </row>
    <row r="150" spans="2:10" ht="15">
      <c r="B150" s="6">
        <v>39573</v>
      </c>
      <c r="C150" s="10">
        <v>33</v>
      </c>
      <c r="D150" s="10"/>
      <c r="E150" s="1">
        <v>25</v>
      </c>
      <c r="F150" s="1"/>
      <c r="H150" s="12"/>
      <c r="I150" s="12"/>
      <c r="J150" s="12"/>
    </row>
    <row r="151" spans="2:10" ht="15">
      <c r="B151" s="6">
        <v>39623</v>
      </c>
      <c r="C151" s="10">
        <v>20</v>
      </c>
      <c r="D151" s="10" t="s">
        <v>18</v>
      </c>
      <c r="E151" s="1">
        <v>13</v>
      </c>
      <c r="F151" s="1" t="s">
        <v>18</v>
      </c>
      <c r="H151" s="12"/>
      <c r="I151" s="12"/>
      <c r="J151" s="12"/>
    </row>
    <row r="152" spans="2:10" ht="15">
      <c r="B152" s="6">
        <v>39651</v>
      </c>
      <c r="C152" s="10">
        <v>55</v>
      </c>
      <c r="D152" s="10">
        <v>13</v>
      </c>
      <c r="E152" s="1">
        <v>9</v>
      </c>
      <c r="F152" s="1">
        <v>3</v>
      </c>
      <c r="H152" s="12"/>
      <c r="I152" s="12"/>
      <c r="J152" s="12"/>
    </row>
    <row r="153" spans="2:10" ht="15">
      <c r="B153" s="6">
        <v>39700</v>
      </c>
      <c r="C153" s="10">
        <v>70</v>
      </c>
      <c r="D153" s="10">
        <v>17</v>
      </c>
      <c r="E153" s="1">
        <v>8</v>
      </c>
      <c r="F153" s="1" t="s">
        <v>18</v>
      </c>
      <c r="H153" s="12"/>
      <c r="I153" s="12"/>
      <c r="J153" s="12"/>
    </row>
    <row r="154" spans="2:10" ht="15">
      <c r="B154" s="6"/>
      <c r="C154" s="10"/>
      <c r="D154" s="10"/>
      <c r="E154" s="1"/>
      <c r="F154" s="1"/>
      <c r="H154" s="12"/>
      <c r="I154" s="12"/>
      <c r="J154" s="12"/>
    </row>
    <row r="155" spans="2:10" ht="15">
      <c r="B155" s="6"/>
      <c r="C155" s="10"/>
      <c r="D155" s="10"/>
      <c r="E155" s="1"/>
      <c r="F155" s="1"/>
      <c r="H155" s="12"/>
      <c r="I155" s="12"/>
      <c r="J155" s="12"/>
    </row>
    <row r="156" spans="2:10" ht="15">
      <c r="B156" s="6"/>
      <c r="C156" s="10"/>
      <c r="D156" s="10"/>
      <c r="E156" s="1"/>
      <c r="F156" s="1"/>
      <c r="H156" s="12"/>
      <c r="I156" s="12"/>
      <c r="J156" s="12"/>
    </row>
    <row r="157" spans="2:10" ht="15">
      <c r="B157" s="6"/>
      <c r="C157" s="10"/>
      <c r="D157" s="10"/>
      <c r="E157" s="1"/>
      <c r="F157" s="1"/>
      <c r="H157" s="12"/>
      <c r="I157" s="12"/>
      <c r="J157" s="12"/>
    </row>
    <row r="158" spans="2:10" ht="15">
      <c r="B158" s="6"/>
      <c r="C158" s="10"/>
      <c r="D158" s="10"/>
      <c r="E158" s="1"/>
      <c r="F158" s="1"/>
      <c r="H158" s="12"/>
      <c r="I158" s="12"/>
      <c r="J158" s="12"/>
    </row>
    <row r="159" spans="2:10" ht="15">
      <c r="B159" s="6"/>
      <c r="C159" s="1"/>
      <c r="D159" s="1"/>
      <c r="E159" s="1"/>
      <c r="F159" s="1"/>
      <c r="H159" s="12"/>
      <c r="I159" s="12"/>
      <c r="J159" s="12"/>
    </row>
    <row r="160" spans="2:10" ht="15">
      <c r="B160" s="6"/>
      <c r="C160" s="1"/>
      <c r="D160" s="1"/>
      <c r="E160" s="1"/>
      <c r="F160" s="1"/>
      <c r="H160" s="12"/>
      <c r="I160" s="12"/>
      <c r="J160" s="12"/>
    </row>
    <row r="161" spans="2:10" ht="15">
      <c r="B161" s="15"/>
      <c r="C161" s="7"/>
      <c r="D161" s="7"/>
      <c r="E161" s="7"/>
      <c r="F161" s="7"/>
      <c r="G161" s="7"/>
      <c r="H161" s="12"/>
      <c r="I161" s="12"/>
      <c r="J161" s="12"/>
    </row>
    <row r="162" spans="2:10" ht="15">
      <c r="B162" s="15" t="s">
        <v>21</v>
      </c>
      <c r="C162" s="7"/>
      <c r="D162" s="7"/>
      <c r="E162" s="7"/>
      <c r="F162" s="7"/>
      <c r="G162" s="7"/>
      <c r="H162" s="12"/>
      <c r="I162" s="12"/>
      <c r="J162" s="12"/>
    </row>
    <row r="163" spans="3:10" ht="15">
      <c r="C163" s="7"/>
      <c r="D163" s="7"/>
      <c r="E163" s="7"/>
      <c r="F163" s="7"/>
      <c r="G163" s="7"/>
      <c r="H163" s="12"/>
      <c r="I163" s="12"/>
      <c r="J163" s="12"/>
    </row>
    <row r="164" spans="2:10" ht="15">
      <c r="B164" s="15" t="s">
        <v>22</v>
      </c>
      <c r="C164" s="7"/>
      <c r="D164" s="7"/>
      <c r="E164" s="7"/>
      <c r="F164" s="7"/>
      <c r="G164" s="7"/>
      <c r="H164" s="12"/>
      <c r="I164" s="12"/>
      <c r="J164" s="12"/>
    </row>
    <row r="165" spans="2:10" ht="15">
      <c r="B165" s="3">
        <v>35135</v>
      </c>
      <c r="C165" s="7"/>
      <c r="D165" s="7"/>
      <c r="E165" s="7"/>
      <c r="F165" s="7"/>
      <c r="G165" s="7"/>
      <c r="H165" s="12"/>
      <c r="I165" s="12"/>
      <c r="J165" s="12"/>
    </row>
    <row r="166" spans="2:10" ht="15">
      <c r="B166" s="15"/>
      <c r="C166" s="7"/>
      <c r="D166" s="7"/>
      <c r="E166" s="7"/>
      <c r="F166" s="7"/>
      <c r="G166" s="7"/>
      <c r="H166" s="12"/>
      <c r="I166" s="12"/>
      <c r="J166" s="12"/>
    </row>
    <row r="167" spans="2:10" ht="15">
      <c r="B167" s="16" t="s">
        <v>23</v>
      </c>
      <c r="C167" s="17" t="s">
        <v>24</v>
      </c>
      <c r="D167" s="17" t="s">
        <v>25</v>
      </c>
      <c r="E167" s="17" t="s">
        <v>26</v>
      </c>
      <c r="F167" s="17" t="s">
        <v>27</v>
      </c>
      <c r="G167" s="17" t="s">
        <v>28</v>
      </c>
      <c r="H167" s="18" t="s">
        <v>29</v>
      </c>
      <c r="I167" s="12"/>
      <c r="J167" s="12"/>
    </row>
    <row r="168" spans="2:10" ht="15">
      <c r="B168" s="19">
        <v>0</v>
      </c>
      <c r="C168" s="7"/>
      <c r="D168" s="8"/>
      <c r="E168" s="20"/>
      <c r="F168" s="7"/>
      <c r="G168" s="20"/>
      <c r="H168" s="9"/>
      <c r="I168" s="12"/>
      <c r="J168" s="12"/>
    </row>
    <row r="169" spans="2:10" ht="15">
      <c r="B169" s="19">
        <v>1</v>
      </c>
      <c r="C169" s="8">
        <v>0.71</v>
      </c>
      <c r="D169" s="8">
        <v>1.01</v>
      </c>
      <c r="E169" s="20">
        <v>0.522</v>
      </c>
      <c r="F169" s="7">
        <v>7.4</v>
      </c>
      <c r="G169" s="20">
        <v>0.333</v>
      </c>
      <c r="H169" s="9">
        <v>7.1</v>
      </c>
      <c r="I169" s="12"/>
      <c r="J169" s="12"/>
    </row>
    <row r="170" spans="2:10" ht="15">
      <c r="B170" s="19">
        <v>2</v>
      </c>
      <c r="C170" s="8">
        <v>2.73</v>
      </c>
      <c r="D170" s="8">
        <v>0.63</v>
      </c>
      <c r="E170" s="20">
        <v>0.219</v>
      </c>
      <c r="F170" s="7">
        <v>7.33</v>
      </c>
      <c r="G170" s="20">
        <v>0.332</v>
      </c>
      <c r="H170" s="9">
        <v>3.9</v>
      </c>
      <c r="I170" s="12"/>
      <c r="J170" s="12"/>
    </row>
    <row r="171" spans="2:10" ht="15">
      <c r="B171" s="19">
        <v>3</v>
      </c>
      <c r="C171" s="8">
        <v>2.91</v>
      </c>
      <c r="D171" s="8">
        <v>0.44</v>
      </c>
      <c r="E171" s="20">
        <v>0.519</v>
      </c>
      <c r="F171" s="7">
        <v>7.33</v>
      </c>
      <c r="G171" s="20">
        <v>0.332</v>
      </c>
      <c r="H171" s="9">
        <v>2.9</v>
      </c>
      <c r="I171" s="12"/>
      <c r="J171" s="12"/>
    </row>
    <row r="172" spans="2:10" ht="15">
      <c r="B172" s="19">
        <v>4</v>
      </c>
      <c r="C172" s="8">
        <v>2.91</v>
      </c>
      <c r="D172" s="8">
        <v>0.35</v>
      </c>
      <c r="E172" s="20">
        <v>0.519</v>
      </c>
      <c r="F172" s="7">
        <v>7.34</v>
      </c>
      <c r="G172" s="20">
        <v>0.332</v>
      </c>
      <c r="H172" s="9">
        <v>2.5</v>
      </c>
      <c r="I172" s="12"/>
      <c r="J172" s="12"/>
    </row>
    <row r="173" spans="2:10" ht="15">
      <c r="B173" s="19">
        <v>5</v>
      </c>
      <c r="C173" s="8">
        <v>2.92</v>
      </c>
      <c r="D173" s="8">
        <v>0.28</v>
      </c>
      <c r="E173" s="20">
        <v>0.519</v>
      </c>
      <c r="F173" s="7">
        <v>7.35</v>
      </c>
      <c r="G173" s="20">
        <v>0.332</v>
      </c>
      <c r="H173" s="9">
        <v>2.1</v>
      </c>
      <c r="I173" s="12"/>
      <c r="J173" s="12"/>
    </row>
    <row r="174" spans="2:10" ht="15">
      <c r="B174" s="19">
        <v>6</v>
      </c>
      <c r="C174" s="8">
        <v>3.03</v>
      </c>
      <c r="D174" s="8">
        <v>0.27</v>
      </c>
      <c r="E174" s="20">
        <v>0.519</v>
      </c>
      <c r="F174" s="7">
        <v>7.34</v>
      </c>
      <c r="G174" s="20">
        <v>0.332</v>
      </c>
      <c r="H174" s="9">
        <v>1.9</v>
      </c>
      <c r="I174" s="12"/>
      <c r="J174" s="12"/>
    </row>
    <row r="175" spans="2:8" ht="15">
      <c r="B175" s="19">
        <v>7</v>
      </c>
      <c r="C175" s="8">
        <v>3.09</v>
      </c>
      <c r="D175" s="8">
        <v>0.26</v>
      </c>
      <c r="E175" s="20">
        <v>0.519</v>
      </c>
      <c r="F175" s="7">
        <v>7.34</v>
      </c>
      <c r="G175" s="20">
        <v>0.332</v>
      </c>
      <c r="H175" s="9">
        <v>1.9</v>
      </c>
    </row>
    <row r="176" spans="2:8" ht="15">
      <c r="B176" s="19">
        <v>8</v>
      </c>
      <c r="C176" s="8">
        <v>3.16</v>
      </c>
      <c r="D176" s="8">
        <v>0.25</v>
      </c>
      <c r="E176" s="20">
        <v>0.52</v>
      </c>
      <c r="F176" s="7">
        <v>7.34</v>
      </c>
      <c r="G176" s="20">
        <v>0.332</v>
      </c>
      <c r="H176" s="9">
        <v>1.9</v>
      </c>
    </row>
    <row r="177" spans="2:8" ht="15">
      <c r="B177" s="19">
        <v>9</v>
      </c>
      <c r="C177" s="8">
        <v>3.2</v>
      </c>
      <c r="D177" s="8">
        <v>0.24</v>
      </c>
      <c r="E177" s="20">
        <v>0.525</v>
      </c>
      <c r="F177" s="7">
        <v>7.31</v>
      </c>
      <c r="G177" s="20">
        <v>0.335</v>
      </c>
      <c r="H177" s="9">
        <v>1.8</v>
      </c>
    </row>
    <row r="178" spans="2:8" ht="15">
      <c r="B178" s="19">
        <v>10</v>
      </c>
      <c r="C178" s="8">
        <v>3.14</v>
      </c>
      <c r="D178" s="8">
        <v>0.24</v>
      </c>
      <c r="E178" s="20">
        <v>0.528</v>
      </c>
      <c r="F178" s="7">
        <v>7.33</v>
      </c>
      <c r="G178" s="20">
        <v>0.338</v>
      </c>
      <c r="H178" s="9">
        <v>1.8</v>
      </c>
    </row>
    <row r="179" spans="2:8" ht="15">
      <c r="B179" s="19">
        <v>11</v>
      </c>
      <c r="C179" s="8">
        <v>3.2</v>
      </c>
      <c r="D179" s="8">
        <v>0.22</v>
      </c>
      <c r="E179" s="20">
        <v>0.53</v>
      </c>
      <c r="F179" s="7">
        <v>7.33</v>
      </c>
      <c r="G179" s="20">
        <v>0.339</v>
      </c>
      <c r="H179" s="9">
        <v>1.7</v>
      </c>
    </row>
    <row r="180" spans="2:8" ht="15">
      <c r="B180" s="19">
        <v>12</v>
      </c>
      <c r="C180" s="8">
        <v>3.23</v>
      </c>
      <c r="D180" s="8">
        <v>0.22</v>
      </c>
      <c r="E180" s="20">
        <v>0.533</v>
      </c>
      <c r="F180" s="7">
        <v>7.31</v>
      </c>
      <c r="G180" s="20">
        <v>0.341</v>
      </c>
      <c r="H180" s="9">
        <v>1.7</v>
      </c>
    </row>
    <row r="181" spans="2:8" ht="15">
      <c r="B181" s="19">
        <v>13</v>
      </c>
      <c r="C181" s="8">
        <v>3.23</v>
      </c>
      <c r="D181" s="8">
        <v>0.24</v>
      </c>
      <c r="E181" s="20">
        <v>0.535</v>
      </c>
      <c r="F181" s="7">
        <v>7.31</v>
      </c>
      <c r="G181" s="20">
        <v>0.342</v>
      </c>
      <c r="H181" s="9">
        <v>1.7</v>
      </c>
    </row>
    <row r="182" spans="2:8" ht="15">
      <c r="B182" s="5">
        <v>14</v>
      </c>
      <c r="C182" s="8">
        <v>3.35</v>
      </c>
      <c r="D182" s="8">
        <v>0.24</v>
      </c>
      <c r="E182" s="20">
        <v>0.538</v>
      </c>
      <c r="F182" s="7">
        <v>7.31</v>
      </c>
      <c r="G182" s="20">
        <v>0.34400000000000003</v>
      </c>
      <c r="H182" s="9">
        <v>1.7</v>
      </c>
    </row>
    <row r="183" spans="2:8" ht="15">
      <c r="B183" s="5">
        <v>15</v>
      </c>
      <c r="C183" s="8"/>
      <c r="D183" s="8"/>
      <c r="F183" s="7"/>
      <c r="G183" s="20"/>
      <c r="H183" s="9"/>
    </row>
    <row r="184" spans="2:8" ht="15">
      <c r="B184" s="5">
        <v>16</v>
      </c>
      <c r="C184" s="8"/>
      <c r="D184" s="8"/>
      <c r="F184" s="7"/>
      <c r="G184" s="20"/>
      <c r="H184" s="9"/>
    </row>
    <row r="185" ht="15">
      <c r="B185" s="5">
        <v>17</v>
      </c>
    </row>
    <row r="186" ht="15">
      <c r="B186" s="5">
        <v>18</v>
      </c>
    </row>
    <row r="187" ht="15">
      <c r="B187" s="5">
        <v>19</v>
      </c>
    </row>
    <row r="192" spans="2:8" ht="15">
      <c r="B192" s="15" t="s">
        <v>22</v>
      </c>
      <c r="C192" s="7"/>
      <c r="D192" s="7"/>
      <c r="E192" s="7"/>
      <c r="F192" s="7"/>
      <c r="G192" s="7"/>
      <c r="H192" s="12"/>
    </row>
    <row r="193" spans="2:8" ht="15">
      <c r="B193" s="3">
        <v>35187</v>
      </c>
      <c r="C193" s="7"/>
      <c r="D193" s="7"/>
      <c r="E193" s="7"/>
      <c r="F193" s="7"/>
      <c r="G193" s="7"/>
      <c r="H193" s="12"/>
    </row>
    <row r="194" spans="2:8" ht="15">
      <c r="B194" s="15"/>
      <c r="C194" s="7"/>
      <c r="D194" s="7"/>
      <c r="E194" s="7"/>
      <c r="F194" s="7"/>
      <c r="G194" s="7"/>
      <c r="H194" s="12"/>
    </row>
    <row r="195" spans="2:8" ht="15">
      <c r="B195" s="16" t="s">
        <v>23</v>
      </c>
      <c r="C195" s="17" t="s">
        <v>24</v>
      </c>
      <c r="D195" s="17" t="s">
        <v>25</v>
      </c>
      <c r="E195" s="17" t="s">
        <v>26</v>
      </c>
      <c r="F195" s="17" t="s">
        <v>27</v>
      </c>
      <c r="G195" s="17" t="s">
        <v>28</v>
      </c>
      <c r="H195" s="18" t="s">
        <v>29</v>
      </c>
    </row>
    <row r="196" spans="2:8" ht="15">
      <c r="B196" s="19">
        <v>0</v>
      </c>
      <c r="C196" s="7">
        <v>6.04</v>
      </c>
      <c r="D196" s="8">
        <v>11.96</v>
      </c>
      <c r="E196" s="20">
        <v>0.402</v>
      </c>
      <c r="F196" s="7">
        <v>7.88</v>
      </c>
      <c r="G196" s="20">
        <v>0.257</v>
      </c>
      <c r="H196" s="9">
        <v>96.4</v>
      </c>
    </row>
    <row r="197" spans="2:8" ht="15">
      <c r="B197" s="19">
        <v>1</v>
      </c>
      <c r="C197" s="8">
        <v>5.92</v>
      </c>
      <c r="D197" s="8">
        <v>12.04</v>
      </c>
      <c r="E197" s="20">
        <v>0.402</v>
      </c>
      <c r="F197" s="7">
        <v>7.85</v>
      </c>
      <c r="G197" s="20">
        <v>0.257</v>
      </c>
      <c r="H197" s="9">
        <v>98</v>
      </c>
    </row>
    <row r="198" spans="2:8" ht="15">
      <c r="B198" s="19">
        <v>2</v>
      </c>
      <c r="C198" s="8">
        <v>5.3</v>
      </c>
      <c r="D198" s="8">
        <v>12.32</v>
      </c>
      <c r="E198" s="20">
        <v>0.403</v>
      </c>
      <c r="F198" s="7">
        <v>7.67</v>
      </c>
      <c r="G198" s="20">
        <v>0.258</v>
      </c>
      <c r="H198" s="9">
        <v>93.6</v>
      </c>
    </row>
    <row r="199" spans="2:8" ht="15">
      <c r="B199" s="19">
        <v>3</v>
      </c>
      <c r="C199" s="8">
        <v>5.23</v>
      </c>
      <c r="D199" s="8">
        <v>11.53</v>
      </c>
      <c r="E199" s="20">
        <v>0.404</v>
      </c>
      <c r="F199" s="7">
        <v>7.6</v>
      </c>
      <c r="G199" s="20">
        <v>0.258</v>
      </c>
      <c r="H199" s="9">
        <v>88.9</v>
      </c>
    </row>
    <row r="200" spans="2:8" ht="15">
      <c r="B200" s="19">
        <v>4</v>
      </c>
      <c r="C200" s="8">
        <v>5.2</v>
      </c>
      <c r="D200" s="8">
        <v>11.26</v>
      </c>
      <c r="E200" s="20">
        <v>0.406</v>
      </c>
      <c r="F200" s="7">
        <v>7.55</v>
      </c>
      <c r="G200" s="20">
        <v>0.259</v>
      </c>
      <c r="H200" s="9">
        <v>89.6</v>
      </c>
    </row>
    <row r="201" spans="2:8" ht="15">
      <c r="B201" s="19">
        <v>5</v>
      </c>
      <c r="C201" s="8">
        <v>5.26</v>
      </c>
      <c r="D201" s="8">
        <v>10.89</v>
      </c>
      <c r="E201" s="20">
        <v>0.40800000000000003</v>
      </c>
      <c r="F201" s="7">
        <v>7.47</v>
      </c>
      <c r="G201" s="20">
        <v>0.261</v>
      </c>
      <c r="H201" s="9">
        <v>85.8</v>
      </c>
    </row>
    <row r="202" spans="2:8" ht="15">
      <c r="B202" s="19">
        <v>6</v>
      </c>
      <c r="C202" s="8">
        <v>5.2</v>
      </c>
      <c r="D202" s="8">
        <v>10.43</v>
      </c>
      <c r="E202" s="20">
        <v>0.41</v>
      </c>
      <c r="F202" s="7">
        <v>7.43</v>
      </c>
      <c r="G202" s="20">
        <v>0.262</v>
      </c>
      <c r="H202" s="9">
        <v>82.5</v>
      </c>
    </row>
    <row r="203" spans="2:8" ht="15">
      <c r="B203" s="19">
        <v>7</v>
      </c>
      <c r="C203" s="8">
        <v>5.08</v>
      </c>
      <c r="D203" s="8">
        <v>8.2</v>
      </c>
      <c r="E203" s="20">
        <v>0.41300000000000003</v>
      </c>
      <c r="F203" s="7">
        <v>7.36</v>
      </c>
      <c r="G203" s="20">
        <v>0.264</v>
      </c>
      <c r="H203" s="9">
        <v>67.8</v>
      </c>
    </row>
    <row r="204" spans="2:8" ht="15">
      <c r="B204" s="19">
        <v>8</v>
      </c>
      <c r="C204" s="8">
        <v>4.82</v>
      </c>
      <c r="D204" s="8">
        <v>6.03</v>
      </c>
      <c r="E204" s="20">
        <v>0.417</v>
      </c>
      <c r="F204" s="7">
        <v>7.27</v>
      </c>
      <c r="G204" s="20">
        <v>0.268</v>
      </c>
      <c r="H204" s="9">
        <v>45.5</v>
      </c>
    </row>
    <row r="205" spans="2:8" ht="15">
      <c r="B205" s="19">
        <v>9</v>
      </c>
      <c r="C205" s="8">
        <v>4.41</v>
      </c>
      <c r="D205" s="8">
        <v>4.32</v>
      </c>
      <c r="E205" s="20">
        <v>0.434</v>
      </c>
      <c r="F205" s="7">
        <v>7.15</v>
      </c>
      <c r="G205" s="20">
        <v>0.277</v>
      </c>
      <c r="H205" s="9">
        <v>33.2</v>
      </c>
    </row>
    <row r="206" spans="2:8" ht="15">
      <c r="B206" s="19">
        <v>10</v>
      </c>
      <c r="C206" s="8">
        <v>4.1</v>
      </c>
      <c r="D206" s="8">
        <v>2.24</v>
      </c>
      <c r="E206" s="20">
        <v>0.443</v>
      </c>
      <c r="F206" s="7">
        <v>7.09</v>
      </c>
      <c r="G206" s="20">
        <v>0.28300000000000003</v>
      </c>
      <c r="H206" s="9">
        <v>19.6</v>
      </c>
    </row>
    <row r="207" spans="2:8" ht="15">
      <c r="B207" s="19">
        <v>11</v>
      </c>
      <c r="C207" s="8">
        <v>3.85</v>
      </c>
      <c r="D207" s="8">
        <v>3.04</v>
      </c>
      <c r="E207" s="20">
        <v>0.454</v>
      </c>
      <c r="F207" s="7">
        <v>7.05</v>
      </c>
      <c r="G207" s="20">
        <v>0.29</v>
      </c>
      <c r="H207" s="1">
        <v>26.6</v>
      </c>
    </row>
    <row r="208" spans="2:8" ht="15">
      <c r="B208" s="19">
        <v>12</v>
      </c>
      <c r="C208" s="8">
        <v>3.85</v>
      </c>
      <c r="D208" s="8">
        <v>3.39</v>
      </c>
      <c r="E208" s="20">
        <v>0.455</v>
      </c>
      <c r="F208" s="7">
        <v>7.04</v>
      </c>
      <c r="G208" s="20">
        <v>0.292</v>
      </c>
      <c r="H208" s="9">
        <v>25.7</v>
      </c>
    </row>
    <row r="209" spans="2:8" ht="15">
      <c r="B209" s="19">
        <v>13</v>
      </c>
      <c r="C209" s="8">
        <v>3.77</v>
      </c>
      <c r="D209" s="8">
        <v>3.38</v>
      </c>
      <c r="E209" s="20">
        <v>0.458</v>
      </c>
      <c r="F209" s="7">
        <v>7.03</v>
      </c>
      <c r="G209" s="20">
        <v>0.292</v>
      </c>
      <c r="H209" s="9">
        <v>25.6</v>
      </c>
    </row>
    <row r="210" spans="2:8" ht="15">
      <c r="B210" s="5">
        <v>14</v>
      </c>
      <c r="C210" s="7">
        <v>3.76</v>
      </c>
      <c r="D210" s="8">
        <v>2.73</v>
      </c>
      <c r="E210" s="20">
        <v>0.458</v>
      </c>
      <c r="F210" s="7">
        <v>7.03</v>
      </c>
      <c r="G210" s="20">
        <v>0.293</v>
      </c>
      <c r="H210" s="9">
        <v>21.1</v>
      </c>
    </row>
    <row r="211" spans="2:8" ht="15">
      <c r="B211" s="5">
        <v>15</v>
      </c>
      <c r="C211" s="7">
        <v>3.74</v>
      </c>
      <c r="D211" s="8">
        <v>2.51</v>
      </c>
      <c r="E211" s="20">
        <v>0.461</v>
      </c>
      <c r="F211" s="7">
        <v>7.02</v>
      </c>
      <c r="G211" s="20">
        <v>0.294</v>
      </c>
      <c r="H211" s="9">
        <v>15.6</v>
      </c>
    </row>
    <row r="212" spans="2:8" ht="15">
      <c r="B212" s="5">
        <v>16</v>
      </c>
      <c r="C212" s="7">
        <v>3.72</v>
      </c>
      <c r="D212" s="8">
        <v>1.02</v>
      </c>
      <c r="E212" s="20">
        <v>0.466</v>
      </c>
      <c r="F212" s="7">
        <v>6.99</v>
      </c>
      <c r="G212" s="20">
        <v>0.298</v>
      </c>
      <c r="H212" s="9">
        <v>4.3</v>
      </c>
    </row>
    <row r="213" spans="2:8" ht="15">
      <c r="B213" s="5">
        <v>17</v>
      </c>
      <c r="C213" s="7">
        <v>3.72</v>
      </c>
      <c r="D213" s="8">
        <v>0.35</v>
      </c>
      <c r="E213" s="20">
        <v>0.467</v>
      </c>
      <c r="F213" s="7">
        <v>6.99</v>
      </c>
      <c r="G213" s="20">
        <v>0.298</v>
      </c>
      <c r="H213" s="9">
        <v>2.4</v>
      </c>
    </row>
    <row r="214" spans="2:8" ht="15">
      <c r="B214" s="5">
        <v>18</v>
      </c>
      <c r="C214" s="7">
        <v>3.71</v>
      </c>
      <c r="D214" s="8">
        <v>0.28</v>
      </c>
      <c r="E214" s="20">
        <v>0.468</v>
      </c>
      <c r="F214" s="7">
        <v>6.98</v>
      </c>
      <c r="G214" s="20">
        <v>0.3</v>
      </c>
      <c r="H214" s="9">
        <v>2</v>
      </c>
    </row>
    <row r="215" spans="2:8" ht="15">
      <c r="B215" s="5">
        <v>19</v>
      </c>
      <c r="C215" s="7">
        <v>3.72</v>
      </c>
      <c r="D215" s="8">
        <v>0.24</v>
      </c>
      <c r="E215" s="20">
        <v>0.47</v>
      </c>
      <c r="F215" s="7">
        <v>6.98</v>
      </c>
      <c r="G215" s="20">
        <v>0.3</v>
      </c>
      <c r="H215" s="9">
        <v>1.8</v>
      </c>
    </row>
    <row r="216" spans="2:8" ht="15">
      <c r="B216" s="5"/>
      <c r="C216" s="7"/>
      <c r="D216" s="8"/>
      <c r="E216" s="20"/>
      <c r="F216" s="7"/>
      <c r="G216" s="20"/>
      <c r="H216" s="9"/>
    </row>
    <row r="217" spans="2:8" ht="15">
      <c r="B217" s="5"/>
      <c r="C217" s="7"/>
      <c r="D217" s="8"/>
      <c r="E217" s="20"/>
      <c r="F217" s="7"/>
      <c r="G217" s="20"/>
      <c r="H217" s="9"/>
    </row>
    <row r="218" spans="2:8" ht="15">
      <c r="B218" s="5"/>
      <c r="C218" s="7"/>
      <c r="D218" s="8"/>
      <c r="E218" s="20"/>
      <c r="F218" s="7"/>
      <c r="G218" s="20"/>
      <c r="H218" s="9"/>
    </row>
    <row r="219" spans="2:8" ht="15">
      <c r="B219" s="5"/>
      <c r="C219" s="7"/>
      <c r="D219" s="8"/>
      <c r="E219" s="20"/>
      <c r="F219" s="7"/>
      <c r="G219" s="20"/>
      <c r="H219" s="9"/>
    </row>
    <row r="220" spans="2:8" ht="15">
      <c r="B220" s="5"/>
      <c r="C220" s="7"/>
      <c r="D220" s="8"/>
      <c r="E220" s="20"/>
      <c r="F220" s="7"/>
      <c r="G220" s="20"/>
      <c r="H220" s="9"/>
    </row>
    <row r="225" spans="2:8" ht="15">
      <c r="B225" s="15" t="s">
        <v>22</v>
      </c>
      <c r="C225" s="7"/>
      <c r="D225" s="7"/>
      <c r="E225" s="7"/>
      <c r="F225" s="7"/>
      <c r="G225" s="7"/>
      <c r="H225" s="12"/>
    </row>
    <row r="226" spans="2:8" ht="15">
      <c r="B226" s="3">
        <v>35648</v>
      </c>
      <c r="C226" s="7"/>
      <c r="D226" s="7"/>
      <c r="E226" s="7"/>
      <c r="F226" s="7"/>
      <c r="G226" s="7"/>
      <c r="H226" s="12"/>
    </row>
    <row r="227" spans="2:8" ht="15">
      <c r="B227" s="15"/>
      <c r="C227" s="7"/>
      <c r="D227" s="7"/>
      <c r="E227" s="7"/>
      <c r="F227" s="7"/>
      <c r="G227" s="7"/>
      <c r="H227" s="12"/>
    </row>
    <row r="228" spans="2:8" ht="15">
      <c r="B228" s="16" t="s">
        <v>23</v>
      </c>
      <c r="C228" s="17" t="s">
        <v>24</v>
      </c>
      <c r="D228" s="17" t="s">
        <v>25</v>
      </c>
      <c r="E228" s="17" t="s">
        <v>26</v>
      </c>
      <c r="F228" s="17" t="s">
        <v>27</v>
      </c>
      <c r="G228" s="17" t="s">
        <v>28</v>
      </c>
      <c r="H228" s="18" t="s">
        <v>29</v>
      </c>
    </row>
    <row r="229" spans="2:8" ht="15">
      <c r="B229" s="19">
        <v>0</v>
      </c>
      <c r="C229" s="11"/>
      <c r="D229" s="8"/>
      <c r="E229" s="20"/>
      <c r="F229" s="8"/>
      <c r="G229" s="20"/>
      <c r="H229" s="9"/>
    </row>
    <row r="230" spans="2:8" ht="15">
      <c r="B230" s="19">
        <v>1</v>
      </c>
      <c r="C230" s="8">
        <v>24.3</v>
      </c>
      <c r="D230" s="8">
        <v>9.35</v>
      </c>
      <c r="E230" s="20">
        <v>0.336</v>
      </c>
      <c r="F230" s="8">
        <v>8.92</v>
      </c>
      <c r="G230" s="20">
        <v>0.215</v>
      </c>
      <c r="H230" s="9">
        <v>112</v>
      </c>
    </row>
    <row r="231" spans="2:8" ht="15">
      <c r="B231" s="19">
        <v>2</v>
      </c>
      <c r="C231" s="8">
        <v>23.74</v>
      </c>
      <c r="D231" s="8">
        <v>9.44</v>
      </c>
      <c r="E231" s="20">
        <v>0.335</v>
      </c>
      <c r="F231" s="8">
        <v>8.93</v>
      </c>
      <c r="G231" s="20">
        <v>0.215</v>
      </c>
      <c r="H231" s="9">
        <v>111.8</v>
      </c>
    </row>
    <row r="232" spans="2:8" ht="15">
      <c r="B232" s="19">
        <v>3</v>
      </c>
      <c r="C232" s="8">
        <v>23.61</v>
      </c>
      <c r="D232" s="8">
        <v>9.34</v>
      </c>
      <c r="E232" s="20">
        <v>0.335</v>
      </c>
      <c r="F232" s="8">
        <v>8.92</v>
      </c>
      <c r="G232" s="20">
        <v>0.214</v>
      </c>
      <c r="H232" s="9">
        <v>109.6</v>
      </c>
    </row>
    <row r="233" spans="2:8" ht="15">
      <c r="B233" s="19">
        <v>4</v>
      </c>
      <c r="C233" s="8">
        <v>19.14</v>
      </c>
      <c r="D233" s="8">
        <v>10.75</v>
      </c>
      <c r="E233" s="20">
        <v>0.371</v>
      </c>
      <c r="F233" s="8">
        <v>8.78</v>
      </c>
      <c r="G233" s="20">
        <v>0.23700000000000002</v>
      </c>
      <c r="H233" s="9">
        <v>117.2</v>
      </c>
    </row>
    <row r="234" spans="2:8" ht="15">
      <c r="B234" s="19">
        <v>5</v>
      </c>
      <c r="C234" s="8">
        <v>10.92</v>
      </c>
      <c r="D234" s="8">
        <v>1.92</v>
      </c>
      <c r="E234" s="20">
        <v>0.41</v>
      </c>
      <c r="F234" s="8">
        <v>7.5</v>
      </c>
      <c r="G234" s="20">
        <v>0.263</v>
      </c>
      <c r="H234" s="9">
        <v>12.8</v>
      </c>
    </row>
    <row r="235" spans="2:8" ht="15">
      <c r="B235" s="19">
        <v>6</v>
      </c>
      <c r="C235" s="8">
        <v>8.75</v>
      </c>
      <c r="D235" s="8">
        <v>1.06</v>
      </c>
      <c r="E235" s="20">
        <v>0.429</v>
      </c>
      <c r="F235" s="8">
        <v>7.4</v>
      </c>
      <c r="G235" s="20">
        <v>0.278</v>
      </c>
      <c r="H235" s="9">
        <v>6.9</v>
      </c>
    </row>
    <row r="236" spans="2:8" ht="15">
      <c r="B236" s="19">
        <v>7</v>
      </c>
      <c r="C236" s="8">
        <v>5.36</v>
      </c>
      <c r="D236" s="8">
        <v>0.72</v>
      </c>
      <c r="E236" s="20">
        <v>0.446</v>
      </c>
      <c r="F236" s="8">
        <v>7.39</v>
      </c>
      <c r="G236" s="20">
        <v>0.28600000000000003</v>
      </c>
      <c r="H236" s="9">
        <v>5.4</v>
      </c>
    </row>
    <row r="237" spans="2:8" ht="15">
      <c r="B237" s="19">
        <v>8</v>
      </c>
      <c r="C237" s="8">
        <v>4.24</v>
      </c>
      <c r="D237" s="8">
        <v>0.59</v>
      </c>
      <c r="E237" s="20">
        <v>0.159</v>
      </c>
      <c r="F237" s="8">
        <v>7.36</v>
      </c>
      <c r="G237" s="20">
        <v>0.294</v>
      </c>
      <c r="H237" s="9">
        <v>4.2</v>
      </c>
    </row>
    <row r="238" spans="2:8" ht="15">
      <c r="B238" s="19">
        <v>9</v>
      </c>
      <c r="C238" s="11"/>
      <c r="D238" s="8"/>
      <c r="E238" s="20"/>
      <c r="F238" s="8"/>
      <c r="G238" s="20"/>
      <c r="H238" s="9"/>
    </row>
    <row r="239" spans="2:8" ht="15">
      <c r="B239" s="19">
        <v>10</v>
      </c>
      <c r="C239" s="8">
        <v>4.01</v>
      </c>
      <c r="D239" s="8">
        <v>0.48</v>
      </c>
      <c r="E239" s="20">
        <v>0.47300000000000003</v>
      </c>
      <c r="F239" s="8">
        <v>7.3</v>
      </c>
      <c r="G239" s="20">
        <v>0.303</v>
      </c>
      <c r="H239" s="9">
        <v>3.6</v>
      </c>
    </row>
    <row r="240" spans="2:8" ht="15">
      <c r="B240" s="19">
        <v>11</v>
      </c>
      <c r="C240" s="8"/>
      <c r="D240" s="8"/>
      <c r="E240" s="20"/>
      <c r="F240" s="8"/>
      <c r="G240" s="20"/>
      <c r="H240" s="9"/>
    </row>
    <row r="241" spans="2:8" ht="15">
      <c r="B241" s="19">
        <v>12</v>
      </c>
      <c r="C241" s="8">
        <v>4.06</v>
      </c>
      <c r="D241" s="8">
        <v>0.43</v>
      </c>
      <c r="E241" s="20">
        <v>0.485</v>
      </c>
      <c r="F241" s="8">
        <v>7.26</v>
      </c>
      <c r="G241" s="20">
        <v>0.31</v>
      </c>
      <c r="H241" s="9">
        <v>3.2</v>
      </c>
    </row>
    <row r="242" spans="2:8" ht="15">
      <c r="B242" s="19">
        <v>13</v>
      </c>
      <c r="C242" s="8"/>
      <c r="D242" s="8"/>
      <c r="E242" s="20"/>
      <c r="F242" s="8"/>
      <c r="G242" s="20"/>
      <c r="H242" s="9"/>
    </row>
    <row r="243" spans="2:8" ht="15">
      <c r="B243" s="5">
        <v>14</v>
      </c>
      <c r="C243" s="8">
        <v>4.17</v>
      </c>
      <c r="D243" s="8">
        <v>0.4</v>
      </c>
      <c r="E243" s="20">
        <v>0.491</v>
      </c>
      <c r="F243" s="8">
        <v>7.25</v>
      </c>
      <c r="G243" s="20">
        <v>0.315</v>
      </c>
      <c r="H243" s="9">
        <v>2.9</v>
      </c>
    </row>
    <row r="244" spans="2:8" ht="15">
      <c r="B244" s="5">
        <v>15</v>
      </c>
      <c r="C244" s="11"/>
      <c r="D244" s="11"/>
      <c r="E244" s="21"/>
      <c r="F244" s="11"/>
      <c r="G244" s="21"/>
      <c r="H244" s="1"/>
    </row>
    <row r="245" spans="2:8" ht="15">
      <c r="B245" s="5">
        <v>16</v>
      </c>
      <c r="C245" s="11">
        <v>4.18</v>
      </c>
      <c r="D245" s="11">
        <v>0.37</v>
      </c>
      <c r="E245" s="21">
        <v>0.515</v>
      </c>
      <c r="F245" s="11">
        <v>7.16</v>
      </c>
      <c r="G245" s="21">
        <v>0.329</v>
      </c>
      <c r="H245" s="1">
        <v>2.7</v>
      </c>
    </row>
    <row r="246" spans="2:8" ht="15">
      <c r="B246" s="5">
        <v>17</v>
      </c>
      <c r="C246" s="11"/>
      <c r="D246" s="11"/>
      <c r="E246" s="21"/>
      <c r="F246" s="11"/>
      <c r="G246" s="21"/>
      <c r="H246" s="1"/>
    </row>
    <row r="247" spans="2:8" ht="15">
      <c r="B247" s="5">
        <v>18</v>
      </c>
      <c r="C247" s="11">
        <v>4.28</v>
      </c>
      <c r="D247" s="11">
        <v>0.34</v>
      </c>
      <c r="E247" s="21">
        <v>0.5730000000000001</v>
      </c>
      <c r="F247" s="11">
        <v>7</v>
      </c>
      <c r="G247" s="21">
        <v>0.367</v>
      </c>
      <c r="H247" s="1">
        <v>2.6</v>
      </c>
    </row>
    <row r="248" spans="2:8" ht="15">
      <c r="B248" s="5">
        <v>19</v>
      </c>
      <c r="C248" s="11">
        <v>4.3</v>
      </c>
      <c r="D248" s="11">
        <v>0.32</v>
      </c>
      <c r="E248" s="21">
        <v>0.608</v>
      </c>
      <c r="F248" s="11">
        <v>6.95</v>
      </c>
      <c r="G248" s="21">
        <v>0.389</v>
      </c>
      <c r="H248" s="1">
        <v>2.5</v>
      </c>
    </row>
    <row r="257" spans="2:8" ht="15">
      <c r="B257" s="15" t="s">
        <v>22</v>
      </c>
      <c r="C257" s="7"/>
      <c r="D257" s="7"/>
      <c r="E257" s="7"/>
      <c r="F257" s="7"/>
      <c r="G257" s="7"/>
      <c r="H257" s="12"/>
    </row>
    <row r="258" spans="2:8" ht="15">
      <c r="B258" s="3">
        <v>35921</v>
      </c>
      <c r="C258" s="7"/>
      <c r="D258" s="7"/>
      <c r="E258" s="7"/>
      <c r="F258" s="7"/>
      <c r="G258" s="7"/>
      <c r="H258" s="12"/>
    </row>
    <row r="259" spans="2:8" ht="15">
      <c r="B259" s="15"/>
      <c r="C259" s="7"/>
      <c r="D259" s="7"/>
      <c r="E259" s="7"/>
      <c r="F259" s="7"/>
      <c r="G259" s="7"/>
      <c r="H259" s="12"/>
    </row>
    <row r="260" spans="2:8" ht="15">
      <c r="B260" s="16" t="s">
        <v>23</v>
      </c>
      <c r="C260" s="17" t="s">
        <v>24</v>
      </c>
      <c r="D260" s="17" t="s">
        <v>25</v>
      </c>
      <c r="E260" s="17" t="s">
        <v>26</v>
      </c>
      <c r="F260" s="17" t="s">
        <v>27</v>
      </c>
      <c r="G260" s="17" t="s">
        <v>28</v>
      </c>
      <c r="H260" s="18" t="s">
        <v>29</v>
      </c>
    </row>
    <row r="261" spans="2:8" ht="15">
      <c r="B261" s="19">
        <v>0</v>
      </c>
      <c r="C261" s="11">
        <v>18.05</v>
      </c>
      <c r="D261" s="8">
        <v>11.52</v>
      </c>
      <c r="E261" s="20">
        <v>0.422</v>
      </c>
      <c r="F261" s="8">
        <v>9.01</v>
      </c>
      <c r="G261" s="20">
        <v>0.27</v>
      </c>
      <c r="H261" s="9">
        <v>122.5</v>
      </c>
    </row>
    <row r="262" spans="2:8" ht="15">
      <c r="B262" s="19">
        <v>1</v>
      </c>
      <c r="C262" s="8">
        <v>17.56</v>
      </c>
      <c r="D262" s="8">
        <v>12.23</v>
      </c>
      <c r="E262" s="20">
        <v>0.43</v>
      </c>
      <c r="F262" s="8">
        <v>8.97</v>
      </c>
      <c r="G262" s="20">
        <v>0.275</v>
      </c>
      <c r="H262" s="9">
        <v>128</v>
      </c>
    </row>
    <row r="263" spans="2:8" ht="15">
      <c r="B263" s="19">
        <v>2</v>
      </c>
      <c r="C263" s="8">
        <v>15.3</v>
      </c>
      <c r="D263" s="8">
        <v>12.25</v>
      </c>
      <c r="E263" s="20">
        <v>0.436</v>
      </c>
      <c r="F263" s="8">
        <v>8.92</v>
      </c>
      <c r="G263" s="20">
        <v>0.278</v>
      </c>
      <c r="H263" s="9">
        <v>122.7</v>
      </c>
    </row>
    <row r="264" spans="2:8" ht="15">
      <c r="B264" s="19">
        <v>3</v>
      </c>
      <c r="C264" s="8">
        <v>12.66</v>
      </c>
      <c r="D264" s="8">
        <v>13.6</v>
      </c>
      <c r="E264" s="20">
        <v>0.436</v>
      </c>
      <c r="F264" s="8">
        <v>8.89</v>
      </c>
      <c r="G264" s="20">
        <v>0.278</v>
      </c>
      <c r="H264" s="9">
        <v>128</v>
      </c>
    </row>
    <row r="265" spans="2:8" ht="15">
      <c r="B265" s="19">
        <v>4</v>
      </c>
      <c r="C265" s="8">
        <v>9.51</v>
      </c>
      <c r="D265" s="8">
        <v>8.81</v>
      </c>
      <c r="E265" s="20">
        <v>0.446</v>
      </c>
      <c r="F265" s="8">
        <v>8.28</v>
      </c>
      <c r="G265" s="20">
        <v>0.28700000000000003</v>
      </c>
      <c r="H265" s="9">
        <v>75</v>
      </c>
    </row>
    <row r="266" spans="2:8" ht="15">
      <c r="B266" s="19">
        <v>5</v>
      </c>
      <c r="C266" s="8">
        <v>7.38</v>
      </c>
      <c r="D266" s="8">
        <v>2.47</v>
      </c>
      <c r="E266" s="20">
        <v>0.452</v>
      </c>
      <c r="F266" s="8">
        <v>7.57</v>
      </c>
      <c r="G266" s="20">
        <v>0.289</v>
      </c>
      <c r="H266" s="9">
        <v>23.1</v>
      </c>
    </row>
    <row r="267" spans="2:8" ht="15">
      <c r="B267" s="19">
        <v>6</v>
      </c>
      <c r="C267" s="8">
        <v>6.29</v>
      </c>
      <c r="D267" s="8">
        <v>1.27</v>
      </c>
      <c r="E267" s="20">
        <v>0.458</v>
      </c>
      <c r="F267" s="8">
        <v>7.48</v>
      </c>
      <c r="G267" s="20">
        <v>0.293</v>
      </c>
      <c r="H267" s="9">
        <v>9.9</v>
      </c>
    </row>
    <row r="268" spans="2:8" ht="15">
      <c r="B268" s="19">
        <v>7</v>
      </c>
      <c r="C268" s="8">
        <v>5.39</v>
      </c>
      <c r="D268" s="8">
        <v>0.59</v>
      </c>
      <c r="E268" s="20">
        <v>0.47200000000000003</v>
      </c>
      <c r="F268" s="8">
        <v>7.38</v>
      </c>
      <c r="G268" s="20">
        <v>0.301</v>
      </c>
      <c r="H268" s="9">
        <v>4.4</v>
      </c>
    </row>
    <row r="269" spans="2:8" ht="15">
      <c r="B269" s="19">
        <v>8</v>
      </c>
      <c r="C269" s="8">
        <v>4.47</v>
      </c>
      <c r="D269" s="8">
        <v>0.49</v>
      </c>
      <c r="E269" s="20">
        <v>0.493</v>
      </c>
      <c r="F269" s="8">
        <v>7.3</v>
      </c>
      <c r="G269" s="20">
        <v>0.316</v>
      </c>
      <c r="H269" s="9">
        <v>3.8</v>
      </c>
    </row>
    <row r="270" spans="2:8" ht="15">
      <c r="B270" s="19">
        <v>9</v>
      </c>
      <c r="C270" s="11">
        <v>4.41</v>
      </c>
      <c r="D270" s="8">
        <v>0.44</v>
      </c>
      <c r="E270" s="20">
        <v>0.52</v>
      </c>
      <c r="F270" s="8">
        <v>7.23</v>
      </c>
      <c r="G270" s="20">
        <v>0.332</v>
      </c>
      <c r="H270" s="9">
        <v>3.2</v>
      </c>
    </row>
    <row r="271" spans="2:8" ht="15">
      <c r="B271" s="19">
        <v>10</v>
      </c>
      <c r="C271" s="8">
        <v>4.43</v>
      </c>
      <c r="D271" s="8">
        <v>0.41</v>
      </c>
      <c r="E271" s="20">
        <v>0.53</v>
      </c>
      <c r="F271" s="8">
        <v>7.19</v>
      </c>
      <c r="G271" s="20">
        <v>0.34</v>
      </c>
      <c r="H271" s="9">
        <v>3.1</v>
      </c>
    </row>
    <row r="272" spans="2:8" ht="15">
      <c r="B272" s="19">
        <v>11</v>
      </c>
      <c r="C272" s="8">
        <v>4.44</v>
      </c>
      <c r="D272" s="8">
        <v>0.35</v>
      </c>
      <c r="E272" s="20">
        <v>0.535</v>
      </c>
      <c r="F272" s="8">
        <v>7.19</v>
      </c>
      <c r="G272" s="20">
        <v>0.342</v>
      </c>
      <c r="H272" s="9">
        <v>2.7</v>
      </c>
    </row>
    <row r="273" spans="2:8" ht="15">
      <c r="B273" s="19">
        <v>12</v>
      </c>
      <c r="C273" s="8">
        <v>4.44</v>
      </c>
      <c r="D273" s="8">
        <v>0.34</v>
      </c>
      <c r="E273" s="20">
        <v>0.539</v>
      </c>
      <c r="F273" s="8">
        <v>7.17</v>
      </c>
      <c r="G273" s="20">
        <v>0.345</v>
      </c>
      <c r="H273" s="9">
        <v>2.7</v>
      </c>
    </row>
    <row r="274" spans="2:8" ht="15">
      <c r="B274" s="19">
        <v>13</v>
      </c>
      <c r="C274" s="8">
        <v>4.43</v>
      </c>
      <c r="D274" s="8">
        <v>0.35</v>
      </c>
      <c r="E274" s="20">
        <v>0.543</v>
      </c>
      <c r="F274" s="8">
        <v>7.17</v>
      </c>
      <c r="G274" s="20">
        <v>0.34700000000000003</v>
      </c>
      <c r="H274" s="9">
        <v>2.6</v>
      </c>
    </row>
    <row r="275" spans="2:8" ht="15">
      <c r="B275" s="5">
        <v>14</v>
      </c>
      <c r="C275" s="8">
        <v>4.44</v>
      </c>
      <c r="D275" s="8">
        <v>0.32</v>
      </c>
      <c r="E275" s="20">
        <v>0.549</v>
      </c>
      <c r="F275" s="8">
        <v>7.14</v>
      </c>
      <c r="G275" s="20">
        <v>0.35100000000000003</v>
      </c>
      <c r="H275" s="9">
        <v>2.5</v>
      </c>
    </row>
    <row r="276" spans="2:8" ht="15">
      <c r="B276" s="5">
        <v>15</v>
      </c>
      <c r="C276" s="11">
        <v>4.44</v>
      </c>
      <c r="D276" s="11">
        <v>0.3</v>
      </c>
      <c r="E276" s="21">
        <v>0.555</v>
      </c>
      <c r="F276" s="11">
        <v>7.13</v>
      </c>
      <c r="G276" s="21">
        <v>0.355</v>
      </c>
      <c r="H276" s="1">
        <v>2.3</v>
      </c>
    </row>
    <row r="277" spans="2:8" ht="15">
      <c r="B277" s="5">
        <v>16</v>
      </c>
      <c r="C277" s="11">
        <v>4.46</v>
      </c>
      <c r="D277" s="11">
        <v>0.3</v>
      </c>
      <c r="E277" s="21">
        <v>0.5660000000000001</v>
      </c>
      <c r="F277" s="11">
        <v>7.09</v>
      </c>
      <c r="G277" s="21">
        <v>0.362</v>
      </c>
      <c r="H277" s="1">
        <v>2.3</v>
      </c>
    </row>
    <row r="278" spans="2:8" ht="15">
      <c r="B278" s="5">
        <v>17</v>
      </c>
      <c r="C278" s="11"/>
      <c r="D278" s="11"/>
      <c r="E278" s="21"/>
      <c r="F278" s="11"/>
      <c r="G278" s="21"/>
      <c r="H278" s="1"/>
    </row>
    <row r="279" spans="2:8" ht="15">
      <c r="B279" s="5">
        <v>18</v>
      </c>
      <c r="C279" s="11"/>
      <c r="D279" s="11"/>
      <c r="E279" s="21"/>
      <c r="F279" s="11"/>
      <c r="G279" s="21"/>
      <c r="H279" s="1"/>
    </row>
    <row r="280" spans="2:8" ht="15">
      <c r="B280" s="5">
        <v>19</v>
      </c>
      <c r="C280" s="11"/>
      <c r="D280" s="11"/>
      <c r="E280" s="21"/>
      <c r="F280" s="11"/>
      <c r="G280" s="21"/>
      <c r="H280" s="1"/>
    </row>
    <row r="289" spans="2:8" ht="15">
      <c r="B289" s="15" t="s">
        <v>22</v>
      </c>
      <c r="C289" s="7"/>
      <c r="D289" s="7"/>
      <c r="E289" s="7"/>
      <c r="F289" s="7"/>
      <c r="G289" s="7"/>
      <c r="H289" s="12"/>
    </row>
    <row r="290" spans="2:8" ht="15">
      <c r="B290" s="3">
        <v>35970</v>
      </c>
      <c r="C290" s="7"/>
      <c r="D290" s="7"/>
      <c r="E290" s="7"/>
      <c r="F290" s="7"/>
      <c r="G290" s="7"/>
      <c r="H290" s="12"/>
    </row>
    <row r="291" spans="2:8" ht="15">
      <c r="B291" s="15"/>
      <c r="C291" s="7"/>
      <c r="D291" s="7"/>
      <c r="E291" s="7"/>
      <c r="F291" s="7"/>
      <c r="G291" s="7"/>
      <c r="H291" s="12"/>
    </row>
    <row r="292" spans="2:8" ht="15">
      <c r="B292" s="16" t="s">
        <v>23</v>
      </c>
      <c r="C292" s="17" t="s">
        <v>24</v>
      </c>
      <c r="D292" s="17" t="s">
        <v>25</v>
      </c>
      <c r="E292" s="17" t="s">
        <v>26</v>
      </c>
      <c r="F292" s="17" t="s">
        <v>27</v>
      </c>
      <c r="G292" s="17" t="s">
        <v>28</v>
      </c>
      <c r="H292" s="18" t="s">
        <v>29</v>
      </c>
    </row>
    <row r="293" spans="2:8" ht="15">
      <c r="B293" s="19">
        <v>0</v>
      </c>
      <c r="C293" s="11">
        <v>24.92</v>
      </c>
      <c r="D293" s="8">
        <v>8.95</v>
      </c>
      <c r="E293" s="20">
        <v>0.41300000000000003</v>
      </c>
      <c r="F293" s="8">
        <v>8.87</v>
      </c>
      <c r="G293" s="20">
        <v>0.264</v>
      </c>
      <c r="H293" s="9">
        <v>107.9</v>
      </c>
    </row>
    <row r="294" spans="2:8" ht="15">
      <c r="B294" s="19">
        <v>1</v>
      </c>
      <c r="C294" s="8">
        <v>24.92</v>
      </c>
      <c r="D294" s="8">
        <v>9.11</v>
      </c>
      <c r="E294" s="20">
        <v>0.41300000000000003</v>
      </c>
      <c r="F294" s="8">
        <v>8.87</v>
      </c>
      <c r="G294" s="20">
        <v>0.264</v>
      </c>
      <c r="H294" s="9">
        <v>110.3</v>
      </c>
    </row>
    <row r="295" spans="2:8" ht="15">
      <c r="B295" s="19">
        <v>2</v>
      </c>
      <c r="C295" s="8">
        <v>24.63</v>
      </c>
      <c r="D295" s="8">
        <v>9.48</v>
      </c>
      <c r="E295" s="20">
        <v>0.41400000000000003</v>
      </c>
      <c r="F295" s="8">
        <v>8.87</v>
      </c>
      <c r="G295" s="20">
        <v>0.265</v>
      </c>
      <c r="H295" s="9">
        <v>115</v>
      </c>
    </row>
    <row r="296" spans="2:8" ht="15">
      <c r="B296" s="19">
        <v>3</v>
      </c>
      <c r="C296" s="8">
        <v>20.62</v>
      </c>
      <c r="D296" s="8">
        <v>11</v>
      </c>
      <c r="E296" s="20">
        <v>0.42</v>
      </c>
      <c r="F296" s="8">
        <v>8.94</v>
      </c>
      <c r="G296" s="20">
        <v>0.269</v>
      </c>
      <c r="H296" s="9">
        <v>121.3</v>
      </c>
    </row>
    <row r="297" spans="2:8" ht="15">
      <c r="B297" s="19">
        <v>4</v>
      </c>
      <c r="C297" s="8">
        <v>17.2</v>
      </c>
      <c r="D297" s="8">
        <v>7.4</v>
      </c>
      <c r="E297" s="20">
        <v>0.438</v>
      </c>
      <c r="F297" s="8">
        <v>8.51</v>
      </c>
      <c r="G297" s="20">
        <v>0.28200000000000003</v>
      </c>
      <c r="H297" s="9">
        <v>73.3</v>
      </c>
    </row>
    <row r="298" spans="2:8" ht="15">
      <c r="B298" s="19">
        <v>5</v>
      </c>
      <c r="C298" s="8">
        <v>12.72</v>
      </c>
      <c r="D298" s="8">
        <v>4.55</v>
      </c>
      <c r="E298" s="20">
        <v>0.459</v>
      </c>
      <c r="F298" s="8">
        <v>7.86</v>
      </c>
      <c r="G298" s="20">
        <v>0.296</v>
      </c>
      <c r="H298" s="9">
        <v>41.4</v>
      </c>
    </row>
    <row r="299" spans="2:8" ht="15">
      <c r="B299" s="19">
        <v>6</v>
      </c>
      <c r="C299" s="8">
        <v>7.79</v>
      </c>
      <c r="D299" s="8">
        <v>0.75</v>
      </c>
      <c r="E299" s="20">
        <v>0.466</v>
      </c>
      <c r="F299" s="8">
        <v>7.57</v>
      </c>
      <c r="G299" s="20">
        <v>0.299</v>
      </c>
      <c r="H299" s="9">
        <v>5.38</v>
      </c>
    </row>
    <row r="300" spans="2:8" ht="15">
      <c r="B300" s="19">
        <v>7</v>
      </c>
      <c r="C300" s="8">
        <v>5.97</v>
      </c>
      <c r="D300" s="8">
        <v>0.59</v>
      </c>
      <c r="E300" s="20">
        <v>0.484</v>
      </c>
      <c r="F300" s="8">
        <v>7.45</v>
      </c>
      <c r="G300" s="20">
        <v>0.31</v>
      </c>
      <c r="H300" s="9">
        <v>4.7</v>
      </c>
    </row>
    <row r="301" spans="2:8" ht="15">
      <c r="B301" s="19">
        <v>8</v>
      </c>
      <c r="C301" s="8">
        <v>5.03</v>
      </c>
      <c r="D301" s="8">
        <v>0.55</v>
      </c>
      <c r="E301" s="20">
        <v>0.51</v>
      </c>
      <c r="F301" s="8">
        <v>7.38</v>
      </c>
      <c r="G301" s="20">
        <v>0.326</v>
      </c>
      <c r="H301" s="9">
        <v>4.2</v>
      </c>
    </row>
    <row r="302" spans="2:8" ht="15">
      <c r="B302" s="19">
        <v>9</v>
      </c>
      <c r="C302" s="11">
        <v>4.68</v>
      </c>
      <c r="D302" s="8">
        <v>0.51</v>
      </c>
      <c r="E302" s="20">
        <v>0.53</v>
      </c>
      <c r="F302" s="8">
        <v>7.32</v>
      </c>
      <c r="G302" s="20">
        <v>0.339</v>
      </c>
      <c r="H302" s="9">
        <v>3.9</v>
      </c>
    </row>
    <row r="303" spans="2:8" ht="15">
      <c r="B303" s="19">
        <v>10</v>
      </c>
      <c r="C303" s="8">
        <v>4.62</v>
      </c>
      <c r="D303" s="8">
        <v>0.48</v>
      </c>
      <c r="E303" s="20">
        <v>0.538</v>
      </c>
      <c r="F303" s="8">
        <v>7.29</v>
      </c>
      <c r="G303" s="20">
        <v>0.343</v>
      </c>
      <c r="H303" s="9">
        <v>3.8</v>
      </c>
    </row>
    <row r="304" spans="2:8" ht="15">
      <c r="B304" s="19">
        <v>11</v>
      </c>
      <c r="C304" s="8">
        <v>4.58</v>
      </c>
      <c r="D304" s="8">
        <v>0.47</v>
      </c>
      <c r="E304" s="20">
        <v>0.54</v>
      </c>
      <c r="F304" s="8">
        <v>7.28</v>
      </c>
      <c r="G304" s="20">
        <v>0.34600000000000003</v>
      </c>
      <c r="H304" s="9">
        <v>3.7</v>
      </c>
    </row>
    <row r="305" spans="2:8" ht="15">
      <c r="B305" s="19">
        <v>12</v>
      </c>
      <c r="C305" s="8">
        <v>4.61</v>
      </c>
      <c r="D305" s="8">
        <v>0.45</v>
      </c>
      <c r="E305" s="20">
        <v>0.546</v>
      </c>
      <c r="F305" s="8">
        <v>7.27</v>
      </c>
      <c r="G305" s="20">
        <v>0.35</v>
      </c>
      <c r="H305" s="9">
        <v>3.5</v>
      </c>
    </row>
    <row r="306" spans="2:8" ht="15">
      <c r="B306" s="19">
        <v>13</v>
      </c>
      <c r="C306" s="8">
        <v>4.61</v>
      </c>
      <c r="D306" s="8">
        <v>0.44</v>
      </c>
      <c r="E306" s="20">
        <v>0.55</v>
      </c>
      <c r="F306" s="8">
        <v>7.25</v>
      </c>
      <c r="G306" s="20">
        <v>0.352</v>
      </c>
      <c r="H306" s="9">
        <v>3.4</v>
      </c>
    </row>
    <row r="307" spans="2:8" ht="15">
      <c r="B307" s="5">
        <v>14</v>
      </c>
      <c r="C307" s="8">
        <v>4.6</v>
      </c>
      <c r="D307" s="8">
        <v>0.42</v>
      </c>
      <c r="E307" s="20">
        <v>0.554</v>
      </c>
      <c r="F307" s="8">
        <v>7.25</v>
      </c>
      <c r="G307" s="20">
        <v>0.354</v>
      </c>
      <c r="H307" s="9">
        <v>3.2</v>
      </c>
    </row>
    <row r="308" spans="2:8" ht="15">
      <c r="B308" s="5">
        <v>15</v>
      </c>
      <c r="C308" s="11">
        <v>4.58</v>
      </c>
      <c r="D308" s="11">
        <v>0.41</v>
      </c>
      <c r="E308" s="21">
        <v>0.5630000000000001</v>
      </c>
      <c r="F308" s="11">
        <v>7.21</v>
      </c>
      <c r="G308" s="21">
        <v>0.361</v>
      </c>
      <c r="H308" s="1">
        <v>3.2</v>
      </c>
    </row>
    <row r="309" spans="2:8" ht="15">
      <c r="B309" s="5">
        <v>16</v>
      </c>
      <c r="C309" s="11">
        <v>4.58</v>
      </c>
      <c r="D309" s="11">
        <v>0.4</v>
      </c>
      <c r="E309" s="21">
        <v>0.579</v>
      </c>
      <c r="F309" s="11">
        <v>7.16</v>
      </c>
      <c r="G309" s="21">
        <v>0.37</v>
      </c>
      <c r="H309" s="1">
        <v>3.1</v>
      </c>
    </row>
    <row r="310" spans="2:8" ht="15">
      <c r="B310" s="5">
        <v>17</v>
      </c>
      <c r="C310" s="11">
        <v>4.59</v>
      </c>
      <c r="D310" s="11">
        <v>0.39</v>
      </c>
      <c r="E310" s="21">
        <v>0.591</v>
      </c>
      <c r="F310" s="11">
        <v>7.12</v>
      </c>
      <c r="G310" s="21">
        <v>0.379</v>
      </c>
      <c r="H310" s="1">
        <v>3</v>
      </c>
    </row>
    <row r="311" spans="2:8" ht="15">
      <c r="B311" s="5">
        <v>18</v>
      </c>
      <c r="C311" s="11">
        <v>4.6</v>
      </c>
      <c r="D311" s="11">
        <v>0.38</v>
      </c>
      <c r="E311" s="21">
        <v>0.603</v>
      </c>
      <c r="F311" s="11">
        <v>7.1</v>
      </c>
      <c r="G311" s="21">
        <v>0.385</v>
      </c>
      <c r="H311" s="1">
        <v>3</v>
      </c>
    </row>
    <row r="312" spans="2:8" ht="15">
      <c r="B312" s="5">
        <v>19</v>
      </c>
      <c r="C312" s="11"/>
      <c r="D312" s="11"/>
      <c r="E312" s="21"/>
      <c r="F312" s="11"/>
      <c r="G312" s="21"/>
      <c r="H312" s="1"/>
    </row>
    <row r="319" spans="2:8" ht="15">
      <c r="B319" s="15" t="s">
        <v>22</v>
      </c>
      <c r="C319" s="7"/>
      <c r="D319" s="7"/>
      <c r="E319" s="7"/>
      <c r="F319" s="7"/>
      <c r="G319" s="7"/>
      <c r="H319" s="12"/>
    </row>
    <row r="320" spans="2:8" ht="15">
      <c r="B320" s="3">
        <v>35992</v>
      </c>
      <c r="C320" s="7"/>
      <c r="D320" s="7"/>
      <c r="E320" s="7"/>
      <c r="F320" s="7"/>
      <c r="G320" s="7"/>
      <c r="H320" s="12"/>
    </row>
    <row r="321" spans="2:8" ht="15">
      <c r="B321" s="15"/>
      <c r="C321" s="7"/>
      <c r="D321" s="7"/>
      <c r="E321" s="7"/>
      <c r="F321" s="7"/>
      <c r="G321" s="7"/>
      <c r="H321" s="12"/>
    </row>
    <row r="322" spans="2:8" ht="15">
      <c r="B322" s="16" t="s">
        <v>23</v>
      </c>
      <c r="C322" s="17" t="s">
        <v>24</v>
      </c>
      <c r="D322" s="17" t="s">
        <v>25</v>
      </c>
      <c r="E322" s="17" t="s">
        <v>26</v>
      </c>
      <c r="F322" s="17" t="s">
        <v>27</v>
      </c>
      <c r="G322" s="17" t="s">
        <v>28</v>
      </c>
      <c r="H322" s="18" t="s">
        <v>29</v>
      </c>
    </row>
    <row r="323" spans="2:8" ht="15">
      <c r="B323" s="19">
        <v>0</v>
      </c>
      <c r="C323" s="11">
        <v>26.5</v>
      </c>
      <c r="D323" s="8"/>
      <c r="E323" s="20"/>
      <c r="F323" s="8"/>
      <c r="G323" s="20"/>
      <c r="H323" s="9"/>
    </row>
    <row r="324" spans="2:8" ht="15">
      <c r="B324" s="19">
        <v>1</v>
      </c>
      <c r="C324" s="8">
        <v>26.35</v>
      </c>
      <c r="D324" s="8">
        <v>8.17</v>
      </c>
      <c r="E324" s="20">
        <v>0.401</v>
      </c>
      <c r="F324" s="8">
        <v>8.9</v>
      </c>
      <c r="G324" s="20">
        <v>0.256</v>
      </c>
      <c r="H324" s="9">
        <v>102</v>
      </c>
    </row>
    <row r="325" spans="2:8" ht="15">
      <c r="B325" s="19">
        <v>2</v>
      </c>
      <c r="C325" s="8">
        <v>26.16</v>
      </c>
      <c r="D325" s="8">
        <v>8.35</v>
      </c>
      <c r="E325" s="20">
        <v>0.401</v>
      </c>
      <c r="F325" s="8">
        <v>8.92</v>
      </c>
      <c r="G325" s="20">
        <v>0.256</v>
      </c>
      <c r="H325" s="9">
        <v>103</v>
      </c>
    </row>
    <row r="326" spans="2:8" ht="15">
      <c r="B326" s="19">
        <v>3</v>
      </c>
      <c r="C326" s="8">
        <v>25.39</v>
      </c>
      <c r="D326" s="8">
        <v>8.39</v>
      </c>
      <c r="E326" s="20">
        <v>0.40800000000000003</v>
      </c>
      <c r="F326" s="8">
        <v>8.87</v>
      </c>
      <c r="G326" s="20">
        <v>0.261</v>
      </c>
      <c r="H326" s="9">
        <v>102.2</v>
      </c>
    </row>
    <row r="327" spans="2:8" ht="15">
      <c r="B327" s="19">
        <v>4</v>
      </c>
      <c r="C327" s="8">
        <v>20.82</v>
      </c>
      <c r="D327" s="8">
        <v>9.85</v>
      </c>
      <c r="E327" s="20">
        <v>0.439</v>
      </c>
      <c r="F327" s="8">
        <v>8.77</v>
      </c>
      <c r="G327" s="20">
        <v>0.28</v>
      </c>
      <c r="H327" s="9">
        <v>104.4</v>
      </c>
    </row>
    <row r="328" spans="2:8" ht="15">
      <c r="B328" s="19">
        <v>5</v>
      </c>
      <c r="C328" s="8">
        <v>14.55</v>
      </c>
      <c r="D328" s="8">
        <v>8.11</v>
      </c>
      <c r="E328" s="20">
        <v>0.46</v>
      </c>
      <c r="F328" s="8">
        <v>8.33</v>
      </c>
      <c r="G328" s="20">
        <v>0.293</v>
      </c>
      <c r="H328" s="9">
        <v>80.1</v>
      </c>
    </row>
    <row r="329" spans="2:8" ht="15">
      <c r="B329" s="19">
        <v>6</v>
      </c>
      <c r="C329" s="8">
        <v>9.19</v>
      </c>
      <c r="D329" s="8">
        <v>1.01</v>
      </c>
      <c r="E329" s="20">
        <v>0.468</v>
      </c>
      <c r="F329" s="8">
        <v>7.63</v>
      </c>
      <c r="G329" s="20">
        <v>0.298</v>
      </c>
      <c r="H329" s="9">
        <v>7.7</v>
      </c>
    </row>
    <row r="330" spans="2:8" ht="15">
      <c r="B330" s="19">
        <v>7</v>
      </c>
      <c r="C330" s="8">
        <v>6.46</v>
      </c>
      <c r="D330" s="8">
        <v>0.6</v>
      </c>
      <c r="E330" s="20">
        <v>0.488</v>
      </c>
      <c r="F330" s="8">
        <v>7.49</v>
      </c>
      <c r="G330" s="20">
        <v>0.314</v>
      </c>
      <c r="H330" s="9">
        <v>4.7</v>
      </c>
    </row>
    <row r="331" spans="2:8" ht="15">
      <c r="B331" s="19">
        <v>8</v>
      </c>
      <c r="C331" s="8">
        <v>5.34</v>
      </c>
      <c r="D331" s="8">
        <v>0.56</v>
      </c>
      <c r="E331" s="20">
        <v>0.515</v>
      </c>
      <c r="F331" s="8">
        <v>7.4</v>
      </c>
      <c r="G331" s="20">
        <v>0.329</v>
      </c>
      <c r="H331" s="9">
        <v>4.3</v>
      </c>
    </row>
    <row r="332" spans="2:8" ht="15">
      <c r="B332" s="19">
        <v>9</v>
      </c>
      <c r="C332" s="11">
        <v>5.02</v>
      </c>
      <c r="D332" s="8">
        <v>0.51</v>
      </c>
      <c r="E332" s="20">
        <v>0.529</v>
      </c>
      <c r="F332" s="8">
        <v>7.36</v>
      </c>
      <c r="G332" s="20">
        <v>0.338</v>
      </c>
      <c r="H332" s="9">
        <v>3.8</v>
      </c>
    </row>
    <row r="333" spans="2:8" ht="15">
      <c r="B333" s="19">
        <v>10</v>
      </c>
      <c r="C333" s="8">
        <v>4.84</v>
      </c>
      <c r="D333" s="8">
        <v>0.48</v>
      </c>
      <c r="E333" s="20">
        <v>0.536</v>
      </c>
      <c r="F333" s="8">
        <v>7.34</v>
      </c>
      <c r="G333" s="20">
        <v>0.343</v>
      </c>
      <c r="H333" s="9">
        <v>3.6</v>
      </c>
    </row>
    <row r="334" spans="2:8" ht="15">
      <c r="B334" s="19">
        <v>11</v>
      </c>
      <c r="C334" s="8">
        <v>4.75</v>
      </c>
      <c r="D334" s="8">
        <v>0.46</v>
      </c>
      <c r="E334" s="20">
        <v>0.541</v>
      </c>
      <c r="F334" s="8">
        <v>7.32</v>
      </c>
      <c r="G334" s="20">
        <v>0.34700000000000003</v>
      </c>
      <c r="H334" s="9">
        <v>3.5</v>
      </c>
    </row>
    <row r="335" spans="2:8" ht="15">
      <c r="B335" s="19">
        <v>12</v>
      </c>
      <c r="C335" s="8">
        <v>4.47</v>
      </c>
      <c r="D335" s="8">
        <v>0.43</v>
      </c>
      <c r="E335" s="20">
        <v>0.548</v>
      </c>
      <c r="F335" s="8">
        <v>7.31</v>
      </c>
      <c r="G335" s="20">
        <v>0.34900000000000003</v>
      </c>
      <c r="H335" s="9">
        <v>3.3</v>
      </c>
    </row>
    <row r="336" spans="2:8" ht="15">
      <c r="B336" s="19">
        <v>13</v>
      </c>
      <c r="C336" s="8">
        <v>4.67</v>
      </c>
      <c r="D336" s="8">
        <v>0.41</v>
      </c>
      <c r="E336" s="20">
        <v>0.55</v>
      </c>
      <c r="F336" s="8">
        <v>7.3</v>
      </c>
      <c r="G336" s="20">
        <v>0.352</v>
      </c>
      <c r="H336" s="9">
        <v>3.2</v>
      </c>
    </row>
    <row r="337" spans="2:8" ht="15">
      <c r="B337" s="5">
        <v>14</v>
      </c>
      <c r="C337" s="8">
        <v>4.66</v>
      </c>
      <c r="D337" s="8">
        <v>0.42</v>
      </c>
      <c r="E337" s="20">
        <v>0.557</v>
      </c>
      <c r="F337" s="8">
        <v>7.27</v>
      </c>
      <c r="G337" s="1">
        <v>0.357</v>
      </c>
      <c r="H337" s="9">
        <v>3.1</v>
      </c>
    </row>
    <row r="338" spans="2:8" ht="15">
      <c r="B338" s="5">
        <v>15</v>
      </c>
      <c r="C338" s="11">
        <v>4.64</v>
      </c>
      <c r="D338" s="11">
        <v>0.39</v>
      </c>
      <c r="E338" s="21">
        <v>0.5670000000000001</v>
      </c>
      <c r="F338" s="11">
        <v>7.24</v>
      </c>
      <c r="G338" s="20">
        <v>0.362</v>
      </c>
      <c r="H338" s="1">
        <v>2.9</v>
      </c>
    </row>
    <row r="339" spans="2:8" ht="15">
      <c r="B339" s="5">
        <v>16</v>
      </c>
      <c r="C339" s="11">
        <v>4.62</v>
      </c>
      <c r="D339" s="11">
        <v>0.37</v>
      </c>
      <c r="E339" s="21">
        <v>0.578</v>
      </c>
      <c r="F339" s="11">
        <v>7.21</v>
      </c>
      <c r="G339" s="21">
        <v>0.373</v>
      </c>
      <c r="H339" s="1">
        <v>2.8</v>
      </c>
    </row>
    <row r="340" spans="2:8" ht="15">
      <c r="B340" s="5">
        <v>17</v>
      </c>
      <c r="C340" s="11">
        <v>4.63</v>
      </c>
      <c r="D340" s="11">
        <v>0.36</v>
      </c>
      <c r="E340" s="21">
        <v>0.59</v>
      </c>
      <c r="F340" s="11">
        <v>7.17</v>
      </c>
      <c r="G340" s="21">
        <v>0.376</v>
      </c>
      <c r="H340" s="1">
        <v>2.8</v>
      </c>
    </row>
    <row r="341" spans="2:8" ht="15">
      <c r="B341" s="5">
        <v>18</v>
      </c>
      <c r="C341" s="11">
        <v>4.64</v>
      </c>
      <c r="D341" s="11">
        <v>0.35</v>
      </c>
      <c r="E341" s="21">
        <v>0.603</v>
      </c>
      <c r="F341" s="11">
        <v>7.13</v>
      </c>
      <c r="G341" s="21">
        <v>0.386</v>
      </c>
      <c r="H341" s="1">
        <v>2.7</v>
      </c>
    </row>
    <row r="342" spans="2:8" ht="15">
      <c r="B342" s="5">
        <v>19</v>
      </c>
      <c r="C342" s="11">
        <v>4.65</v>
      </c>
      <c r="D342" s="11">
        <v>0.35</v>
      </c>
      <c r="E342" s="21">
        <v>0.613</v>
      </c>
      <c r="F342" s="11">
        <v>7.11</v>
      </c>
      <c r="G342" s="21">
        <v>0.392</v>
      </c>
      <c r="H342" s="1">
        <v>2.7</v>
      </c>
    </row>
    <row r="350" spans="2:8" ht="15">
      <c r="B350" s="15" t="s">
        <v>22</v>
      </c>
      <c r="C350" s="7"/>
      <c r="D350" s="7"/>
      <c r="E350" s="7"/>
      <c r="F350" s="7"/>
      <c r="G350" s="7"/>
      <c r="H350" s="12"/>
    </row>
    <row r="351" spans="2:8" ht="15">
      <c r="B351" s="3">
        <v>36026</v>
      </c>
      <c r="C351" s="7"/>
      <c r="D351" s="7"/>
      <c r="E351" s="7"/>
      <c r="F351" s="7"/>
      <c r="G351" s="7"/>
      <c r="H351" s="12"/>
    </row>
    <row r="352" spans="2:8" ht="15">
      <c r="B352" s="15"/>
      <c r="C352" s="7"/>
      <c r="D352" s="7"/>
      <c r="E352" s="7"/>
      <c r="F352" s="7"/>
      <c r="G352" s="7"/>
      <c r="H352" s="12"/>
    </row>
    <row r="353" spans="2:8" ht="15">
      <c r="B353" s="16" t="s">
        <v>23</v>
      </c>
      <c r="C353" s="17" t="s">
        <v>24</v>
      </c>
      <c r="D353" s="17" t="s">
        <v>25</v>
      </c>
      <c r="E353" s="17" t="s">
        <v>26</v>
      </c>
      <c r="F353" s="17" t="s">
        <v>27</v>
      </c>
      <c r="G353" s="17" t="s">
        <v>28</v>
      </c>
      <c r="H353" s="18" t="s">
        <v>29</v>
      </c>
    </row>
    <row r="354" spans="2:8" ht="15">
      <c r="B354" s="19">
        <v>0</v>
      </c>
      <c r="C354" s="11">
        <v>23.68</v>
      </c>
      <c r="D354" s="8">
        <v>8.23</v>
      </c>
      <c r="E354" s="20">
        <v>0.401</v>
      </c>
      <c r="F354" s="8">
        <v>9.11</v>
      </c>
      <c r="G354" s="20">
        <v>0.256</v>
      </c>
      <c r="H354" s="9">
        <v>97.4</v>
      </c>
    </row>
    <row r="355" spans="2:8" ht="15">
      <c r="B355" s="19">
        <v>1</v>
      </c>
      <c r="C355" s="8">
        <v>23.68</v>
      </c>
      <c r="D355" s="8">
        <v>8.26</v>
      </c>
      <c r="E355" s="20">
        <v>0.401</v>
      </c>
      <c r="F355" s="8">
        <v>9.1</v>
      </c>
      <c r="G355" s="20">
        <v>0.257</v>
      </c>
      <c r="H355" s="9">
        <v>97.4</v>
      </c>
    </row>
    <row r="356" spans="2:8" ht="15">
      <c r="B356" s="19">
        <v>2</v>
      </c>
      <c r="C356" s="8">
        <v>23.68</v>
      </c>
      <c r="D356" s="8">
        <v>8.23</v>
      </c>
      <c r="E356" s="20">
        <v>0.401</v>
      </c>
      <c r="F356" s="8">
        <v>9.1</v>
      </c>
      <c r="G356" s="20">
        <v>0.257</v>
      </c>
      <c r="H356" s="9">
        <v>97.3</v>
      </c>
    </row>
    <row r="357" spans="2:8" ht="15">
      <c r="B357" s="19">
        <v>3</v>
      </c>
      <c r="C357" s="8">
        <v>23.68</v>
      </c>
      <c r="D357" s="8">
        <v>8.37</v>
      </c>
      <c r="E357" s="20">
        <v>0.401</v>
      </c>
      <c r="F357" s="8">
        <v>9.11</v>
      </c>
      <c r="G357" s="20">
        <v>0.256</v>
      </c>
      <c r="H357" s="9">
        <v>98</v>
      </c>
    </row>
    <row r="358" spans="2:8" ht="15">
      <c r="B358" s="19">
        <v>4</v>
      </c>
      <c r="C358" s="8">
        <v>23.23</v>
      </c>
      <c r="D358" s="8">
        <v>6.55</v>
      </c>
      <c r="E358" s="20">
        <v>0.41400000000000003</v>
      </c>
      <c r="F358" s="8">
        <v>8.87</v>
      </c>
      <c r="G358" s="20">
        <v>0.267</v>
      </c>
      <c r="H358" s="9">
        <v>74.8</v>
      </c>
    </row>
    <row r="359" spans="2:8" ht="15">
      <c r="B359" s="19">
        <v>5</v>
      </c>
      <c r="C359" s="8">
        <v>18.6</v>
      </c>
      <c r="D359" s="8">
        <v>8.7</v>
      </c>
      <c r="E359" s="20">
        <v>0.46</v>
      </c>
      <c r="F359" s="8">
        <v>8.61</v>
      </c>
      <c r="G359" s="20">
        <v>0.295</v>
      </c>
      <c r="H359" s="9">
        <v>92.8</v>
      </c>
    </row>
    <row r="360" spans="2:8" ht="15">
      <c r="B360" s="19">
        <v>6</v>
      </c>
      <c r="C360" s="8">
        <v>12.58</v>
      </c>
      <c r="D360" s="8">
        <v>12.92</v>
      </c>
      <c r="E360" s="20">
        <v>0.463</v>
      </c>
      <c r="F360" s="8">
        <v>8.94</v>
      </c>
      <c r="G360" s="20">
        <v>0.296</v>
      </c>
      <c r="H360" s="9">
        <v>114.2</v>
      </c>
    </row>
    <row r="361" spans="2:8" ht="15">
      <c r="B361" s="19">
        <v>7</v>
      </c>
      <c r="C361" s="8">
        <v>7.61</v>
      </c>
      <c r="D361" s="8">
        <v>1.11</v>
      </c>
      <c r="E361" s="20">
        <v>0.496</v>
      </c>
      <c r="F361" s="8">
        <v>7.58</v>
      </c>
      <c r="G361" s="20">
        <v>0.316</v>
      </c>
      <c r="H361" s="9">
        <v>7.9</v>
      </c>
    </row>
    <row r="362" spans="2:8" ht="15">
      <c r="B362" s="19">
        <v>8</v>
      </c>
      <c r="C362" s="8">
        <v>5.71</v>
      </c>
      <c r="D362" s="8">
        <v>0.63</v>
      </c>
      <c r="E362" s="20">
        <v>0.522</v>
      </c>
      <c r="F362" s="8">
        <v>7.53</v>
      </c>
      <c r="G362" s="20">
        <v>0.332</v>
      </c>
      <c r="H362" s="9">
        <v>4.9</v>
      </c>
    </row>
    <row r="363" spans="2:8" ht="15">
      <c r="B363" s="19">
        <v>9</v>
      </c>
      <c r="C363" s="11">
        <v>5.2</v>
      </c>
      <c r="D363" s="8">
        <v>0.53</v>
      </c>
      <c r="E363" s="20">
        <v>0.535</v>
      </c>
      <c r="F363" s="8">
        <v>7.5</v>
      </c>
      <c r="G363" s="1">
        <v>0.342</v>
      </c>
      <c r="H363" s="9">
        <v>4.1</v>
      </c>
    </row>
    <row r="364" spans="2:8" ht="15">
      <c r="B364" s="19">
        <v>10</v>
      </c>
      <c r="C364" s="8">
        <v>4.92</v>
      </c>
      <c r="D364" s="8">
        <v>0.45</v>
      </c>
      <c r="E364" s="20">
        <v>0.542</v>
      </c>
      <c r="F364" s="8">
        <v>7.47</v>
      </c>
      <c r="G364" s="20">
        <v>0.34700000000000003</v>
      </c>
      <c r="H364" s="9">
        <v>3.4</v>
      </c>
    </row>
    <row r="365" spans="2:8" ht="15">
      <c r="B365" s="19">
        <v>11</v>
      </c>
      <c r="C365" s="8">
        <v>4.88</v>
      </c>
      <c r="D365" s="8">
        <v>0.43</v>
      </c>
      <c r="E365" s="20">
        <v>0.546</v>
      </c>
      <c r="F365" s="8">
        <v>7.46</v>
      </c>
      <c r="G365" s="20">
        <v>0.35</v>
      </c>
      <c r="H365" s="9">
        <v>3.3</v>
      </c>
    </row>
    <row r="366" spans="2:8" ht="15">
      <c r="B366" s="19">
        <v>12</v>
      </c>
      <c r="C366" s="8">
        <v>4.77</v>
      </c>
      <c r="D366" s="8">
        <v>0.39</v>
      </c>
      <c r="E366" s="20">
        <v>0.547</v>
      </c>
      <c r="F366" s="8">
        <v>7.46</v>
      </c>
      <c r="G366" s="20">
        <v>0.35</v>
      </c>
      <c r="H366" s="9">
        <v>2.9</v>
      </c>
    </row>
    <row r="367" spans="2:8" ht="15">
      <c r="B367" s="19">
        <v>13</v>
      </c>
      <c r="C367" s="8">
        <v>4.78</v>
      </c>
      <c r="D367" s="8">
        <v>0.35</v>
      </c>
      <c r="E367" s="20">
        <v>0.555</v>
      </c>
      <c r="F367" s="8">
        <v>7.44</v>
      </c>
      <c r="G367" s="20">
        <v>0.355</v>
      </c>
      <c r="H367" s="9">
        <v>2.6</v>
      </c>
    </row>
    <row r="368" spans="2:8" ht="15">
      <c r="B368" s="5">
        <v>14</v>
      </c>
      <c r="C368" s="8">
        <v>4.76</v>
      </c>
      <c r="D368" s="8">
        <v>0.32</v>
      </c>
      <c r="E368" s="20">
        <v>0.56</v>
      </c>
      <c r="F368" s="8">
        <v>7.42</v>
      </c>
      <c r="G368" s="20">
        <v>0.358</v>
      </c>
      <c r="H368" s="9">
        <v>2.4</v>
      </c>
    </row>
    <row r="369" spans="2:8" ht="15">
      <c r="B369" s="5">
        <v>15</v>
      </c>
      <c r="C369" s="11">
        <v>4.72</v>
      </c>
      <c r="D369" s="11">
        <v>0.31</v>
      </c>
      <c r="E369" s="21">
        <v>0.5680000000000001</v>
      </c>
      <c r="F369" s="11">
        <v>7.39</v>
      </c>
      <c r="G369" s="1">
        <v>0.363</v>
      </c>
      <c r="H369" s="1">
        <v>2.5</v>
      </c>
    </row>
    <row r="370" spans="2:8" ht="15">
      <c r="B370" s="5">
        <v>16</v>
      </c>
      <c r="C370" s="11">
        <v>4.69</v>
      </c>
      <c r="D370" s="11">
        <v>0.29</v>
      </c>
      <c r="E370" s="21">
        <v>0.578</v>
      </c>
      <c r="F370" s="11">
        <v>7.36</v>
      </c>
      <c r="G370" s="20">
        <v>0.37</v>
      </c>
      <c r="H370" s="1">
        <v>2.2</v>
      </c>
    </row>
    <row r="371" spans="2:8" ht="15">
      <c r="B371" s="5">
        <v>17</v>
      </c>
      <c r="C371" s="11">
        <v>4.7</v>
      </c>
      <c r="D371" s="11">
        <v>0.27</v>
      </c>
      <c r="E371" s="21">
        <v>0.596</v>
      </c>
      <c r="F371" s="11">
        <v>7.3</v>
      </c>
      <c r="G371" s="21">
        <v>0.382</v>
      </c>
      <c r="H371" s="1">
        <v>2.1</v>
      </c>
    </row>
    <row r="372" spans="2:8" ht="15">
      <c r="B372" s="5">
        <v>18</v>
      </c>
      <c r="C372" s="11">
        <v>4.71</v>
      </c>
      <c r="D372" s="11">
        <v>0.26</v>
      </c>
      <c r="E372" s="21">
        <v>0.61</v>
      </c>
      <c r="F372" s="11">
        <v>7.27</v>
      </c>
      <c r="G372" s="21">
        <v>0.39</v>
      </c>
      <c r="H372" s="1">
        <v>2.1</v>
      </c>
    </row>
    <row r="373" spans="2:8" ht="15">
      <c r="B373" s="5">
        <v>19</v>
      </c>
      <c r="C373" s="11">
        <v>4.72</v>
      </c>
      <c r="D373" s="11">
        <v>0.26</v>
      </c>
      <c r="E373" s="21">
        <v>0.629</v>
      </c>
      <c r="F373" s="11">
        <v>7.22</v>
      </c>
      <c r="G373" s="21">
        <v>0.402</v>
      </c>
      <c r="H373" s="1">
        <v>2</v>
      </c>
    </row>
    <row r="378" spans="2:8" ht="15">
      <c r="B378" s="15" t="s">
        <v>22</v>
      </c>
      <c r="C378" s="7"/>
      <c r="D378" s="7"/>
      <c r="E378" s="7"/>
      <c r="F378" s="7"/>
      <c r="G378" s="7"/>
      <c r="H378" s="12"/>
    </row>
    <row r="379" spans="2:8" ht="15">
      <c r="B379" s="3">
        <v>36055</v>
      </c>
      <c r="C379" s="7"/>
      <c r="D379" s="7"/>
      <c r="E379" s="7"/>
      <c r="F379" s="7"/>
      <c r="G379" s="7"/>
      <c r="H379" s="12"/>
    </row>
    <row r="380" spans="2:8" ht="15">
      <c r="B380" s="15"/>
      <c r="C380" s="7"/>
      <c r="D380" s="7"/>
      <c r="E380" s="7"/>
      <c r="F380" s="7"/>
      <c r="G380" s="7"/>
      <c r="H380" s="12"/>
    </row>
    <row r="381" spans="2:8" ht="15">
      <c r="B381" s="16" t="s">
        <v>23</v>
      </c>
      <c r="C381" s="17" t="s">
        <v>24</v>
      </c>
      <c r="D381" s="17" t="s">
        <v>25</v>
      </c>
      <c r="E381" s="17" t="s">
        <v>26</v>
      </c>
      <c r="F381" s="17" t="s">
        <v>27</v>
      </c>
      <c r="G381" s="17" t="s">
        <v>28</v>
      </c>
      <c r="H381" s="18" t="s">
        <v>29</v>
      </c>
    </row>
    <row r="382" spans="2:8" ht="15">
      <c r="B382" s="19">
        <v>0</v>
      </c>
      <c r="C382" s="11">
        <v>22.13</v>
      </c>
      <c r="D382" s="8">
        <v>7.81</v>
      </c>
      <c r="E382" s="20">
        <v>0.389</v>
      </c>
      <c r="F382" s="8">
        <v>8.98</v>
      </c>
      <c r="G382" s="20">
        <v>0.249</v>
      </c>
      <c r="H382" s="9">
        <v>88.1</v>
      </c>
    </row>
    <row r="383" spans="2:8" ht="15">
      <c r="B383" s="19">
        <v>1</v>
      </c>
      <c r="C383" s="8">
        <v>21.66</v>
      </c>
      <c r="D383" s="8">
        <v>7.87</v>
      </c>
      <c r="E383" s="20">
        <v>0.40700000000000003</v>
      </c>
      <c r="F383" s="8">
        <v>8.99</v>
      </c>
      <c r="G383" s="20">
        <v>0.261</v>
      </c>
      <c r="H383" s="9">
        <v>90.2</v>
      </c>
    </row>
    <row r="384" spans="2:8" ht="15">
      <c r="B384" s="19">
        <v>2</v>
      </c>
      <c r="C384" s="8">
        <v>21.52</v>
      </c>
      <c r="D384" s="8">
        <v>7.75</v>
      </c>
      <c r="E384" s="20">
        <v>0.40800000000000003</v>
      </c>
      <c r="F384" s="8">
        <v>9</v>
      </c>
      <c r="G384" s="20">
        <v>0.261</v>
      </c>
      <c r="H384" s="9">
        <v>88.2</v>
      </c>
    </row>
    <row r="385" spans="2:8" ht="15">
      <c r="B385" s="19">
        <v>3</v>
      </c>
      <c r="C385" s="8">
        <v>21.41</v>
      </c>
      <c r="D385" s="8">
        <v>7.6</v>
      </c>
      <c r="E385" s="20">
        <v>0.40800000000000003</v>
      </c>
      <c r="F385" s="8">
        <v>8.98</v>
      </c>
      <c r="G385" s="20">
        <v>0.261</v>
      </c>
      <c r="H385" s="9">
        <v>85.6</v>
      </c>
    </row>
    <row r="386" spans="2:8" ht="15">
      <c r="B386" s="19">
        <v>4</v>
      </c>
      <c r="C386" s="8">
        <v>21.31</v>
      </c>
      <c r="D386" s="8">
        <v>7.39</v>
      </c>
      <c r="E386" s="20">
        <v>0.40900000000000003</v>
      </c>
      <c r="F386" s="8">
        <v>8.97</v>
      </c>
      <c r="G386" s="20">
        <v>0.261</v>
      </c>
      <c r="H386" s="9">
        <v>83.5</v>
      </c>
    </row>
    <row r="387" spans="2:8" ht="15">
      <c r="B387" s="19">
        <v>5</v>
      </c>
      <c r="C387" s="8">
        <v>19.4</v>
      </c>
      <c r="D387" s="8">
        <v>8.85</v>
      </c>
      <c r="E387" s="20">
        <v>0.447</v>
      </c>
      <c r="F387" s="8">
        <v>8.85</v>
      </c>
      <c r="G387" s="20">
        <v>0.28600000000000003</v>
      </c>
      <c r="H387" s="9">
        <v>95.1</v>
      </c>
    </row>
    <row r="388" spans="2:8" ht="15">
      <c r="B388" s="19">
        <v>6</v>
      </c>
      <c r="C388" s="8">
        <v>14.44</v>
      </c>
      <c r="D388" s="8">
        <v>19.66</v>
      </c>
      <c r="E388" s="20">
        <v>0.423</v>
      </c>
      <c r="F388" s="8">
        <v>9.48</v>
      </c>
      <c r="G388" s="20">
        <v>0.27</v>
      </c>
      <c r="H388" s="9"/>
    </row>
    <row r="389" spans="2:8" ht="15">
      <c r="B389" s="19">
        <v>7</v>
      </c>
      <c r="C389" s="8">
        <v>8.75</v>
      </c>
      <c r="D389" s="8">
        <v>1.23</v>
      </c>
      <c r="E389" s="20">
        <v>0.502</v>
      </c>
      <c r="F389" s="8">
        <v>7.57</v>
      </c>
      <c r="G389" s="20">
        <v>0.32</v>
      </c>
      <c r="H389" s="9">
        <v>9.4</v>
      </c>
    </row>
    <row r="390" spans="2:8" ht="15">
      <c r="B390" s="19">
        <v>8</v>
      </c>
      <c r="C390" s="8">
        <v>6.12</v>
      </c>
      <c r="D390" s="8">
        <v>0.9</v>
      </c>
      <c r="E390" s="20">
        <v>0.524</v>
      </c>
      <c r="F390" s="8">
        <v>7.62</v>
      </c>
      <c r="G390" s="20">
        <v>0.337</v>
      </c>
      <c r="H390" s="9">
        <v>6.9</v>
      </c>
    </row>
    <row r="391" spans="2:8" ht="15">
      <c r="B391" s="19">
        <v>9</v>
      </c>
      <c r="C391" s="11">
        <v>5.33</v>
      </c>
      <c r="D391" s="8">
        <v>0.77</v>
      </c>
      <c r="E391" s="20">
        <v>0.537</v>
      </c>
      <c r="F391" s="8">
        <v>7.58</v>
      </c>
      <c r="G391" s="20">
        <v>0.3463</v>
      </c>
      <c r="H391" s="9">
        <v>6</v>
      </c>
    </row>
    <row r="392" spans="2:8" ht="15">
      <c r="B392" s="19">
        <v>10</v>
      </c>
      <c r="C392" s="8">
        <v>5.07</v>
      </c>
      <c r="D392" s="8">
        <v>0.64</v>
      </c>
      <c r="E392" s="20">
        <v>0.545</v>
      </c>
      <c r="F392" s="8">
        <v>7.57</v>
      </c>
      <c r="G392" s="20">
        <v>0.34900000000000003</v>
      </c>
      <c r="H392" s="9">
        <v>4.9</v>
      </c>
    </row>
    <row r="393" spans="2:8" ht="15">
      <c r="B393" s="19">
        <v>11</v>
      </c>
      <c r="C393" s="8">
        <v>4.95</v>
      </c>
      <c r="D393" s="8">
        <v>0.57</v>
      </c>
      <c r="E393" s="20">
        <v>0.549</v>
      </c>
      <c r="F393" s="8">
        <v>7.56</v>
      </c>
      <c r="G393" s="20">
        <v>0.35100000000000003</v>
      </c>
      <c r="H393" s="9">
        <v>4.3</v>
      </c>
    </row>
    <row r="394" spans="2:8" ht="15">
      <c r="B394" s="19">
        <v>12</v>
      </c>
      <c r="C394" s="8">
        <v>4.89</v>
      </c>
      <c r="D394" s="8">
        <v>0.54</v>
      </c>
      <c r="E394" s="20">
        <v>0.552</v>
      </c>
      <c r="F394" s="8">
        <v>7.54</v>
      </c>
      <c r="G394" s="20">
        <v>0.353</v>
      </c>
      <c r="H394" s="9">
        <v>4.2</v>
      </c>
    </row>
    <row r="395" spans="2:8" ht="15">
      <c r="B395" s="19">
        <v>13</v>
      </c>
      <c r="C395" s="8">
        <v>4.85</v>
      </c>
      <c r="D395" s="8">
        <v>0.48</v>
      </c>
      <c r="E395" s="20">
        <v>0.555</v>
      </c>
      <c r="F395" s="8">
        <v>7.54</v>
      </c>
      <c r="G395" s="20">
        <v>0.355</v>
      </c>
      <c r="H395" s="9">
        <v>3.6</v>
      </c>
    </row>
    <row r="396" spans="2:8" ht="15">
      <c r="B396" s="5">
        <v>14</v>
      </c>
      <c r="C396" s="8">
        <v>4.84</v>
      </c>
      <c r="D396" s="8">
        <v>0.45</v>
      </c>
      <c r="E396" s="20">
        <v>0.558</v>
      </c>
      <c r="F396" s="8">
        <v>7.53</v>
      </c>
      <c r="G396" s="1">
        <v>0.357</v>
      </c>
      <c r="H396" s="9">
        <v>3.5</v>
      </c>
    </row>
    <row r="397" spans="2:8" ht="15">
      <c r="B397" s="5">
        <v>15</v>
      </c>
      <c r="C397" s="11">
        <v>4.78</v>
      </c>
      <c r="D397" s="11">
        <v>0.43</v>
      </c>
      <c r="E397" s="21">
        <v>0.57</v>
      </c>
      <c r="F397" s="11">
        <v>7.47</v>
      </c>
      <c r="G397" s="20">
        <v>0.365</v>
      </c>
      <c r="H397" s="1">
        <v>3.5</v>
      </c>
    </row>
    <row r="398" spans="2:8" ht="15">
      <c r="B398" s="5">
        <v>16</v>
      </c>
      <c r="C398" s="11">
        <v>4.77</v>
      </c>
      <c r="D398" s="11">
        <v>0.42</v>
      </c>
      <c r="E398" s="21">
        <v>0.579</v>
      </c>
      <c r="F398" s="11">
        <v>7.45</v>
      </c>
      <c r="G398" s="21">
        <v>0.371</v>
      </c>
      <c r="H398" s="1">
        <v>3.2</v>
      </c>
    </row>
    <row r="399" spans="2:8" ht="15">
      <c r="B399" s="5">
        <v>17</v>
      </c>
      <c r="C399" s="11">
        <v>4.75</v>
      </c>
      <c r="D399" s="11">
        <v>0.4</v>
      </c>
      <c r="E399" s="21">
        <v>0.579</v>
      </c>
      <c r="F399" s="11">
        <v>7.39</v>
      </c>
      <c r="G399" s="21">
        <v>0.382</v>
      </c>
      <c r="H399" s="1">
        <v>2.9</v>
      </c>
    </row>
    <row r="400" spans="2:8" ht="15">
      <c r="B400" s="5">
        <v>18</v>
      </c>
      <c r="C400" s="11"/>
      <c r="D400" s="11"/>
      <c r="E400" s="21"/>
      <c r="F400" s="11"/>
      <c r="G400" s="21"/>
      <c r="H400" s="1"/>
    </row>
    <row r="401" spans="2:8" ht="15">
      <c r="B401" s="5">
        <v>19</v>
      </c>
      <c r="C401" s="11"/>
      <c r="D401" s="11"/>
      <c r="E401" s="21"/>
      <c r="F401" s="11"/>
      <c r="G401" s="21"/>
      <c r="H401" s="1"/>
    </row>
    <row r="409" spans="2:8" ht="15">
      <c r="B409" s="15" t="s">
        <v>22</v>
      </c>
      <c r="C409" s="7"/>
      <c r="D409" s="7"/>
      <c r="E409" s="7"/>
      <c r="F409" s="7"/>
      <c r="G409" s="7"/>
      <c r="H409" s="12"/>
    </row>
    <row r="410" spans="2:8" ht="15">
      <c r="B410" s="3">
        <v>36094</v>
      </c>
      <c r="C410" s="7"/>
      <c r="D410" s="7"/>
      <c r="E410" s="7"/>
      <c r="F410" s="7"/>
      <c r="G410" s="7"/>
      <c r="H410" s="12"/>
    </row>
    <row r="411" spans="2:8" ht="15">
      <c r="B411" s="15"/>
      <c r="C411" s="7"/>
      <c r="D411" s="7"/>
      <c r="E411" s="7"/>
      <c r="F411" s="7"/>
      <c r="G411" s="7"/>
      <c r="H411" s="12"/>
    </row>
    <row r="412" spans="2:8" ht="15">
      <c r="B412" s="16" t="s">
        <v>23</v>
      </c>
      <c r="C412" s="17" t="s">
        <v>24</v>
      </c>
      <c r="D412" s="17" t="s">
        <v>25</v>
      </c>
      <c r="E412" s="17" t="s">
        <v>26</v>
      </c>
      <c r="F412" s="17" t="s">
        <v>27</v>
      </c>
      <c r="G412" s="17" t="s">
        <v>28</v>
      </c>
      <c r="H412" s="18" t="s">
        <v>29</v>
      </c>
    </row>
    <row r="413" spans="2:8" ht="15">
      <c r="B413" s="19">
        <v>0</v>
      </c>
      <c r="C413" s="11">
        <v>12.97</v>
      </c>
      <c r="D413" s="8">
        <v>9.22</v>
      </c>
      <c r="E413" s="20">
        <v>0.43</v>
      </c>
      <c r="F413" s="8">
        <v>8.84</v>
      </c>
      <c r="G413" s="20">
        <v>0.275</v>
      </c>
      <c r="H413" s="9">
        <v>87.6</v>
      </c>
    </row>
    <row r="414" spans="2:8" ht="15">
      <c r="B414" s="19">
        <v>1</v>
      </c>
      <c r="C414" s="8">
        <v>12</v>
      </c>
      <c r="D414" s="8">
        <v>9.5</v>
      </c>
      <c r="E414" s="20">
        <v>0.426</v>
      </c>
      <c r="F414" s="8">
        <v>8.86</v>
      </c>
      <c r="G414" s="20">
        <v>0.273</v>
      </c>
      <c r="H414" s="9">
        <v>87.4</v>
      </c>
    </row>
    <row r="415" spans="2:8" ht="15">
      <c r="B415" s="19">
        <v>2</v>
      </c>
      <c r="C415" s="8">
        <v>11.62</v>
      </c>
      <c r="D415" s="8">
        <v>9.32</v>
      </c>
      <c r="E415" s="20">
        <v>0.428</v>
      </c>
      <c r="F415" s="8">
        <v>8.8</v>
      </c>
      <c r="G415" s="20">
        <v>0.273</v>
      </c>
      <c r="H415" s="9">
        <v>84.4</v>
      </c>
    </row>
    <row r="416" spans="2:8" ht="15">
      <c r="B416" s="19">
        <v>3</v>
      </c>
      <c r="C416" s="8">
        <v>11.6</v>
      </c>
      <c r="D416" s="8">
        <v>8.72</v>
      </c>
      <c r="E416" s="20">
        <v>0.429</v>
      </c>
      <c r="F416" s="8">
        <v>8.7</v>
      </c>
      <c r="G416" s="20">
        <v>0.274</v>
      </c>
      <c r="H416" s="9">
        <v>78.6</v>
      </c>
    </row>
    <row r="417" spans="2:8" ht="15">
      <c r="B417" s="19">
        <v>4</v>
      </c>
      <c r="C417" s="8">
        <v>11.54</v>
      </c>
      <c r="D417" s="8">
        <v>7.76</v>
      </c>
      <c r="E417" s="20">
        <v>0.43</v>
      </c>
      <c r="F417" s="8">
        <v>8.63</v>
      </c>
      <c r="G417" s="20">
        <v>0.275</v>
      </c>
      <c r="H417" s="9">
        <v>69.5</v>
      </c>
    </row>
    <row r="418" spans="2:8" ht="15">
      <c r="B418" s="19">
        <v>5</v>
      </c>
      <c r="C418" s="8">
        <v>11.46</v>
      </c>
      <c r="D418" s="8">
        <v>6.61</v>
      </c>
      <c r="E418" s="20">
        <v>0.431</v>
      </c>
      <c r="F418" s="8">
        <v>8.5</v>
      </c>
      <c r="G418" s="20">
        <v>0.276</v>
      </c>
      <c r="H418" s="9">
        <v>59.4</v>
      </c>
    </row>
    <row r="419" spans="2:8" ht="15">
      <c r="B419" s="19">
        <v>6</v>
      </c>
      <c r="C419" s="8">
        <v>11.36</v>
      </c>
      <c r="D419" s="8">
        <v>5.9</v>
      </c>
      <c r="E419" s="20">
        <v>0.432</v>
      </c>
      <c r="F419" s="8">
        <v>8.44</v>
      </c>
      <c r="G419" s="20">
        <v>0.276</v>
      </c>
      <c r="H419" s="9">
        <v>54.7</v>
      </c>
    </row>
    <row r="420" spans="2:8" ht="15">
      <c r="B420" s="19">
        <v>7</v>
      </c>
      <c r="C420" s="8">
        <v>11.17</v>
      </c>
      <c r="D420" s="8">
        <v>4.48</v>
      </c>
      <c r="E420" s="20">
        <v>0.439</v>
      </c>
      <c r="F420" s="8">
        <v>8.28</v>
      </c>
      <c r="G420" s="20">
        <v>0.281</v>
      </c>
      <c r="H420" s="9">
        <v>38.5</v>
      </c>
    </row>
    <row r="421" spans="2:8" ht="15">
      <c r="B421" s="19">
        <v>8</v>
      </c>
      <c r="C421" s="8">
        <v>9.11</v>
      </c>
      <c r="D421" s="8">
        <v>0.67</v>
      </c>
      <c r="E421" s="20">
        <v>0.521</v>
      </c>
      <c r="F421" s="8">
        <v>7.66</v>
      </c>
      <c r="G421" s="20">
        <v>0.335</v>
      </c>
      <c r="H421" s="9">
        <v>5.4</v>
      </c>
    </row>
    <row r="422" spans="2:8" ht="15">
      <c r="B422" s="19">
        <v>9</v>
      </c>
      <c r="C422" s="11">
        <v>5.73</v>
      </c>
      <c r="D422" s="8">
        <v>0.59</v>
      </c>
      <c r="E422" s="20">
        <v>0.545</v>
      </c>
      <c r="F422" s="8">
        <v>7.6</v>
      </c>
      <c r="G422" s="20">
        <v>0.34800000000000003</v>
      </c>
      <c r="H422" s="9">
        <v>4.3</v>
      </c>
    </row>
    <row r="423" spans="2:8" ht="15">
      <c r="B423" s="19">
        <v>10</v>
      </c>
      <c r="C423" s="8">
        <v>5.34</v>
      </c>
      <c r="D423" s="8">
        <v>0.49</v>
      </c>
      <c r="E423" s="20">
        <v>0.542</v>
      </c>
      <c r="F423" s="8">
        <v>7.57</v>
      </c>
      <c r="G423" s="20">
        <v>0.352</v>
      </c>
      <c r="H423" s="9">
        <v>3.6</v>
      </c>
    </row>
    <row r="424" spans="2:8" ht="15">
      <c r="B424" s="19">
        <v>11</v>
      </c>
      <c r="C424" s="8">
        <v>5.13</v>
      </c>
      <c r="D424" s="8">
        <v>0.44</v>
      </c>
      <c r="E424" s="20">
        <v>0.554</v>
      </c>
      <c r="F424" s="8">
        <v>7.57</v>
      </c>
      <c r="G424" s="20">
        <v>0.355</v>
      </c>
      <c r="H424" s="9">
        <v>3.3</v>
      </c>
    </row>
    <row r="425" spans="2:8" ht="15">
      <c r="B425" s="19">
        <v>12</v>
      </c>
      <c r="C425" s="8">
        <v>5.07</v>
      </c>
      <c r="D425" s="8">
        <v>0.39</v>
      </c>
      <c r="E425" s="20">
        <v>0.559</v>
      </c>
      <c r="F425" s="8">
        <v>7.55</v>
      </c>
      <c r="G425" s="20">
        <v>0.357</v>
      </c>
      <c r="H425" s="9">
        <v>3.1</v>
      </c>
    </row>
    <row r="426" spans="2:8" ht="15">
      <c r="B426" s="19">
        <v>13</v>
      </c>
      <c r="C426" s="8">
        <v>5</v>
      </c>
      <c r="D426" s="8">
        <v>0.36</v>
      </c>
      <c r="E426" s="20">
        <v>0.5630000000000001</v>
      </c>
      <c r="F426" s="8">
        <v>7.54</v>
      </c>
      <c r="G426" s="20">
        <v>0.36</v>
      </c>
      <c r="H426" s="9">
        <v>2.8</v>
      </c>
    </row>
    <row r="427" spans="2:8" ht="15">
      <c r="B427" s="5">
        <v>14</v>
      </c>
      <c r="C427" s="8">
        <v>4.93</v>
      </c>
      <c r="D427" s="8">
        <v>0.36</v>
      </c>
      <c r="E427" s="20">
        <v>0.5680000000000001</v>
      </c>
      <c r="F427" s="8">
        <v>7.52</v>
      </c>
      <c r="G427" s="1">
        <v>0.364</v>
      </c>
      <c r="H427" s="9">
        <v>2.6</v>
      </c>
    </row>
    <row r="428" spans="2:8" ht="15">
      <c r="B428" s="5">
        <v>15</v>
      </c>
      <c r="C428" s="11">
        <v>4.88</v>
      </c>
      <c r="D428" s="11">
        <v>0.32</v>
      </c>
      <c r="E428" s="21">
        <v>0.577</v>
      </c>
      <c r="F428" s="11">
        <v>7.48</v>
      </c>
      <c r="G428" s="20">
        <v>0.37</v>
      </c>
      <c r="H428" s="1">
        <v>2.5</v>
      </c>
    </row>
    <row r="429" spans="2:8" ht="15">
      <c r="B429" s="5">
        <v>16</v>
      </c>
      <c r="C429" s="11">
        <v>4.85</v>
      </c>
      <c r="D429" s="11">
        <v>0.31</v>
      </c>
      <c r="E429" s="21">
        <v>0.594</v>
      </c>
      <c r="F429" s="11">
        <v>7.43</v>
      </c>
      <c r="G429" s="21">
        <v>0.378</v>
      </c>
      <c r="H429" s="1">
        <v>2.4</v>
      </c>
    </row>
    <row r="430" spans="2:8" ht="15">
      <c r="B430" s="5">
        <v>17</v>
      </c>
      <c r="C430" s="11">
        <v>4.84</v>
      </c>
      <c r="D430" s="11">
        <v>0.28</v>
      </c>
      <c r="E430" s="21">
        <v>0.622</v>
      </c>
      <c r="F430" s="11">
        <v>7.36</v>
      </c>
      <c r="G430" s="21">
        <v>0.398</v>
      </c>
      <c r="H430" s="1">
        <v>2.2</v>
      </c>
    </row>
    <row r="431" spans="2:8" ht="15">
      <c r="B431" s="5">
        <v>18</v>
      </c>
      <c r="C431" s="11">
        <v>4.84</v>
      </c>
      <c r="D431" s="11">
        <v>0.27</v>
      </c>
      <c r="E431" s="21">
        <v>0.642</v>
      </c>
      <c r="F431" s="11">
        <v>7.32</v>
      </c>
      <c r="G431" s="21">
        <v>0.41100000000000003</v>
      </c>
      <c r="H431" s="1">
        <v>2.1</v>
      </c>
    </row>
    <row r="432" spans="2:8" ht="15">
      <c r="B432" s="5">
        <v>19</v>
      </c>
      <c r="C432" s="11"/>
      <c r="D432" s="11"/>
      <c r="E432" s="21"/>
      <c r="F432" s="11"/>
      <c r="G432" s="21"/>
      <c r="H432" s="1"/>
    </row>
    <row r="444" spans="2:8" ht="15">
      <c r="B444" s="15" t="s">
        <v>22</v>
      </c>
      <c r="C444" s="7"/>
      <c r="D444" s="7"/>
      <c r="E444" s="7"/>
      <c r="F444" s="7"/>
      <c r="G444" s="7"/>
      <c r="H444" s="12"/>
    </row>
    <row r="445" spans="2:8" ht="15">
      <c r="B445" s="3">
        <v>36122</v>
      </c>
      <c r="C445" s="7"/>
      <c r="D445" s="7"/>
      <c r="E445" s="7"/>
      <c r="F445" s="7"/>
      <c r="G445" s="7"/>
      <c r="H445" s="12"/>
    </row>
    <row r="446" spans="2:8" ht="15">
      <c r="B446" s="15"/>
      <c r="C446" s="7"/>
      <c r="D446" s="7"/>
      <c r="E446" s="7"/>
      <c r="F446" s="7"/>
      <c r="G446" s="7"/>
      <c r="H446" s="12"/>
    </row>
    <row r="447" spans="2:8" ht="15">
      <c r="B447" s="16" t="s">
        <v>23</v>
      </c>
      <c r="C447" s="17" t="s">
        <v>24</v>
      </c>
      <c r="D447" s="17" t="s">
        <v>25</v>
      </c>
      <c r="E447" s="17" t="s">
        <v>26</v>
      </c>
      <c r="F447" s="17" t="s">
        <v>27</v>
      </c>
      <c r="G447" s="17" t="s">
        <v>28</v>
      </c>
      <c r="H447" s="18" t="s">
        <v>29</v>
      </c>
    </row>
    <row r="448" spans="2:8" ht="15">
      <c r="B448" s="19">
        <v>0</v>
      </c>
      <c r="C448" s="11">
        <v>5.45</v>
      </c>
      <c r="D448" s="8">
        <v>0.47</v>
      </c>
      <c r="E448" s="20">
        <v>0.463</v>
      </c>
      <c r="F448" s="8">
        <v>7.81</v>
      </c>
      <c r="G448" s="20">
        <v>0.291</v>
      </c>
      <c r="H448" s="9">
        <v>3.8</v>
      </c>
    </row>
    <row r="449" spans="2:8" ht="15">
      <c r="B449" s="19">
        <v>1</v>
      </c>
      <c r="C449" s="8">
        <v>5.45</v>
      </c>
      <c r="D449" s="8">
        <v>0.4</v>
      </c>
      <c r="E449" s="20">
        <v>0.463</v>
      </c>
      <c r="F449" s="8">
        <v>7.85</v>
      </c>
      <c r="G449" s="20">
        <v>0.296</v>
      </c>
      <c r="H449" s="9">
        <v>3</v>
      </c>
    </row>
    <row r="450" spans="2:8" ht="15">
      <c r="B450" s="19">
        <v>2</v>
      </c>
      <c r="C450" s="8">
        <v>5.43</v>
      </c>
      <c r="D450" s="8">
        <v>0.31</v>
      </c>
      <c r="E450" s="20">
        <v>0.464</v>
      </c>
      <c r="F450" s="8">
        <v>7.88</v>
      </c>
      <c r="G450" s="20">
        <v>0.296</v>
      </c>
      <c r="H450" s="9">
        <v>2.3</v>
      </c>
    </row>
    <row r="451" spans="2:8" ht="15">
      <c r="B451" s="19">
        <v>3</v>
      </c>
      <c r="C451" s="8">
        <v>5.42</v>
      </c>
      <c r="D451" s="8">
        <v>0.24</v>
      </c>
      <c r="E451" s="20">
        <v>0.463</v>
      </c>
      <c r="F451" s="8">
        <v>7.9</v>
      </c>
      <c r="G451" s="20">
        <v>0.296</v>
      </c>
      <c r="H451" s="9">
        <v>2.1</v>
      </c>
    </row>
    <row r="452" spans="2:8" ht="15">
      <c r="B452" s="19">
        <v>4</v>
      </c>
      <c r="C452" s="8">
        <v>5.43</v>
      </c>
      <c r="D452" s="8">
        <v>0.28</v>
      </c>
      <c r="E452" s="20">
        <v>0.464</v>
      </c>
      <c r="F452" s="8">
        <v>7.92</v>
      </c>
      <c r="G452" s="20">
        <v>0.296</v>
      </c>
      <c r="H452" s="9">
        <v>2</v>
      </c>
    </row>
    <row r="453" spans="2:8" ht="15">
      <c r="B453" s="19">
        <v>5</v>
      </c>
      <c r="C453" s="8">
        <v>5.43</v>
      </c>
      <c r="D453" s="8">
        <v>0.26</v>
      </c>
      <c r="E453" s="20">
        <v>0.463</v>
      </c>
      <c r="F453" s="8">
        <v>7.93</v>
      </c>
      <c r="G453" s="20">
        <v>0.296</v>
      </c>
      <c r="H453" s="9">
        <v>1.9</v>
      </c>
    </row>
    <row r="454" spans="2:8" ht="15">
      <c r="B454" s="19">
        <v>6</v>
      </c>
      <c r="C454" s="8">
        <v>5.43</v>
      </c>
      <c r="D454" s="8">
        <v>0.23</v>
      </c>
      <c r="E454" s="20">
        <v>0.464</v>
      </c>
      <c r="F454" s="8">
        <v>7.94</v>
      </c>
      <c r="G454" s="20">
        <v>0.296</v>
      </c>
      <c r="H454" s="9">
        <v>1.9</v>
      </c>
    </row>
    <row r="455" spans="2:8" ht="15">
      <c r="B455" s="19">
        <v>7</v>
      </c>
      <c r="C455" s="8">
        <v>5.42</v>
      </c>
      <c r="D455" s="8">
        <v>0.19</v>
      </c>
      <c r="E455" s="20">
        <v>0.463</v>
      </c>
      <c r="F455" s="8">
        <v>7.95</v>
      </c>
      <c r="G455" s="20">
        <v>0.296</v>
      </c>
      <c r="H455" s="9">
        <v>1.5</v>
      </c>
    </row>
    <row r="456" spans="2:8" ht="15">
      <c r="B456" s="19">
        <v>8</v>
      </c>
      <c r="C456" s="8">
        <v>5.42</v>
      </c>
      <c r="D456" s="8">
        <v>0.19</v>
      </c>
      <c r="E456" s="20">
        <v>0.463</v>
      </c>
      <c r="F456" s="8">
        <v>7.95</v>
      </c>
      <c r="G456" s="20">
        <v>0.296</v>
      </c>
      <c r="H456" s="9">
        <v>1.5</v>
      </c>
    </row>
    <row r="457" spans="2:8" ht="15">
      <c r="B457" s="19">
        <v>9</v>
      </c>
      <c r="C457" s="11">
        <v>5.42</v>
      </c>
      <c r="D457" s="8">
        <v>0.19</v>
      </c>
      <c r="E457" s="20">
        <v>0.463</v>
      </c>
      <c r="F457" s="8">
        <v>7.96</v>
      </c>
      <c r="G457" s="20">
        <v>0.296</v>
      </c>
      <c r="H457" s="9">
        <v>1.5</v>
      </c>
    </row>
    <row r="458" spans="2:8" ht="15">
      <c r="B458" s="19">
        <v>10</v>
      </c>
      <c r="C458" s="8">
        <v>5.42</v>
      </c>
      <c r="D458" s="8">
        <v>0.19</v>
      </c>
      <c r="E458" s="20">
        <v>0.463</v>
      </c>
      <c r="F458" s="8">
        <v>7.96</v>
      </c>
      <c r="G458" s="20">
        <v>0.296</v>
      </c>
      <c r="H458" s="9">
        <v>1.5</v>
      </c>
    </row>
    <row r="459" spans="2:8" ht="15">
      <c r="B459" s="19">
        <v>11</v>
      </c>
      <c r="C459" s="8">
        <v>5.41</v>
      </c>
      <c r="D459" s="8">
        <v>0.18</v>
      </c>
      <c r="E459" s="20">
        <v>0.463</v>
      </c>
      <c r="F459" s="8">
        <v>7.96</v>
      </c>
      <c r="G459" s="20">
        <v>0.296</v>
      </c>
      <c r="H459" s="9">
        <v>1.2</v>
      </c>
    </row>
    <row r="460" spans="2:8" ht="15">
      <c r="B460" s="19">
        <v>12</v>
      </c>
      <c r="C460" s="8">
        <v>5.41</v>
      </c>
      <c r="D460" s="8">
        <v>0.14</v>
      </c>
      <c r="E460" s="20">
        <v>0.464</v>
      </c>
      <c r="F460" s="8">
        <v>7.95</v>
      </c>
      <c r="G460" s="20">
        <v>0.297</v>
      </c>
      <c r="H460" s="9">
        <v>1</v>
      </c>
    </row>
    <row r="461" spans="2:8" ht="15">
      <c r="B461" s="19">
        <v>13</v>
      </c>
      <c r="C461" s="8">
        <v>5.41</v>
      </c>
      <c r="D461" s="8">
        <v>0.14</v>
      </c>
      <c r="E461" s="20">
        <v>0.466</v>
      </c>
      <c r="F461" s="8">
        <v>7.94</v>
      </c>
      <c r="G461" s="20">
        <v>0.297</v>
      </c>
      <c r="H461" s="9">
        <v>1</v>
      </c>
    </row>
    <row r="462" spans="2:8" ht="15">
      <c r="B462" s="5">
        <v>14</v>
      </c>
      <c r="C462" s="8">
        <v>5.38</v>
      </c>
      <c r="D462" s="8">
        <v>0.12</v>
      </c>
      <c r="E462" s="20">
        <v>0.482</v>
      </c>
      <c r="F462" s="8">
        <v>7.78</v>
      </c>
      <c r="G462" s="1">
        <v>0.343</v>
      </c>
      <c r="H462" s="9">
        <v>1</v>
      </c>
    </row>
    <row r="463" spans="2:8" ht="15">
      <c r="B463" s="5">
        <v>15</v>
      </c>
      <c r="C463" s="11">
        <v>4.9</v>
      </c>
      <c r="D463" s="11">
        <v>0.11</v>
      </c>
      <c r="E463" s="21">
        <v>0.602</v>
      </c>
      <c r="F463" s="11">
        <v>7.47</v>
      </c>
      <c r="G463" s="20">
        <v>0.383</v>
      </c>
      <c r="H463" s="1">
        <v>0.8</v>
      </c>
    </row>
    <row r="464" spans="2:8" ht="15">
      <c r="B464" s="5">
        <v>16</v>
      </c>
      <c r="C464" s="11">
        <v>4.89</v>
      </c>
      <c r="D464" s="11">
        <v>0.11</v>
      </c>
      <c r="E464" s="21">
        <v>0.617</v>
      </c>
      <c r="F464" s="11">
        <v>7.43</v>
      </c>
      <c r="G464" s="21">
        <v>0.395</v>
      </c>
      <c r="H464" s="1">
        <v>0.9</v>
      </c>
    </row>
    <row r="465" spans="2:8" ht="15">
      <c r="B465" s="5">
        <v>17</v>
      </c>
      <c r="C465" s="11">
        <v>4.89</v>
      </c>
      <c r="D465" s="11">
        <v>0.11</v>
      </c>
      <c r="E465" s="21">
        <v>0.624</v>
      </c>
      <c r="F465" s="11">
        <v>7.42</v>
      </c>
      <c r="G465" s="21">
        <v>0.401</v>
      </c>
      <c r="H465" s="1">
        <v>0.9</v>
      </c>
    </row>
    <row r="466" spans="2:8" ht="15">
      <c r="B466" s="5">
        <v>18</v>
      </c>
      <c r="C466" s="11">
        <v>4.89</v>
      </c>
      <c r="D466" s="11">
        <v>0.11</v>
      </c>
      <c r="E466" s="21">
        <v>0.644</v>
      </c>
      <c r="F466" s="11">
        <v>7.39</v>
      </c>
      <c r="G466" s="21">
        <v>0.41200000000000003</v>
      </c>
      <c r="H466" s="1">
        <v>0.8</v>
      </c>
    </row>
    <row r="467" spans="2:8" ht="15">
      <c r="B467" s="5">
        <v>19</v>
      </c>
      <c r="C467" s="11">
        <v>4.89</v>
      </c>
      <c r="D467" s="11">
        <v>0.1</v>
      </c>
      <c r="E467" s="21">
        <v>0.653</v>
      </c>
      <c r="F467" s="11">
        <v>7.37</v>
      </c>
      <c r="G467" s="21">
        <v>0.41600000000000004</v>
      </c>
      <c r="H467" s="1">
        <v>0.8</v>
      </c>
    </row>
    <row r="478" spans="2:8" ht="15">
      <c r="B478" s="15" t="s">
        <v>22</v>
      </c>
      <c r="C478" s="7"/>
      <c r="D478" s="7"/>
      <c r="E478" s="7"/>
      <c r="F478" s="7"/>
      <c r="G478" s="7"/>
      <c r="H478" s="12"/>
    </row>
    <row r="479" spans="2:8" ht="15">
      <c r="B479" s="3">
        <v>36208</v>
      </c>
      <c r="C479" s="7"/>
      <c r="D479" s="7"/>
      <c r="E479" s="7"/>
      <c r="F479" s="7"/>
      <c r="G479" s="7"/>
      <c r="H479" s="12"/>
    </row>
    <row r="480" spans="2:8" ht="15">
      <c r="B480" s="15"/>
      <c r="C480" s="7"/>
      <c r="D480" s="7"/>
      <c r="E480" s="7"/>
      <c r="F480" s="7"/>
      <c r="G480" s="7"/>
      <c r="H480" s="12"/>
    </row>
    <row r="481" spans="2:8" ht="15">
      <c r="B481" s="16" t="s">
        <v>23</v>
      </c>
      <c r="C481" s="17" t="s">
        <v>24</v>
      </c>
      <c r="D481" s="17" t="s">
        <v>25</v>
      </c>
      <c r="E481" s="17" t="s">
        <v>26</v>
      </c>
      <c r="F481" s="17" t="s">
        <v>27</v>
      </c>
      <c r="G481" s="17" t="s">
        <v>28</v>
      </c>
      <c r="H481" s="18" t="s">
        <v>29</v>
      </c>
    </row>
    <row r="482" spans="2:8" ht="15">
      <c r="B482" s="19">
        <v>0</v>
      </c>
      <c r="C482" s="11">
        <v>0.27</v>
      </c>
      <c r="D482" s="8">
        <v>6.63</v>
      </c>
      <c r="E482" s="20"/>
      <c r="F482" s="8"/>
      <c r="G482" s="20"/>
      <c r="H482" s="9"/>
    </row>
    <row r="483" spans="2:8" ht="15">
      <c r="B483" s="19">
        <v>1</v>
      </c>
      <c r="C483" s="8">
        <v>2.2</v>
      </c>
      <c r="D483" s="8">
        <v>4.48</v>
      </c>
      <c r="E483" s="20"/>
      <c r="F483" s="8"/>
      <c r="G483" s="20"/>
      <c r="H483" s="9"/>
    </row>
    <row r="484" spans="2:8" ht="15">
      <c r="B484" s="19">
        <v>2</v>
      </c>
      <c r="C484" s="8">
        <v>2.69</v>
      </c>
      <c r="D484" s="8">
        <v>2.39</v>
      </c>
      <c r="E484" s="20"/>
      <c r="F484" s="8"/>
      <c r="G484" s="20"/>
      <c r="H484" s="9"/>
    </row>
    <row r="485" spans="2:8" ht="15">
      <c r="B485" s="19">
        <v>3</v>
      </c>
      <c r="C485" s="8">
        <v>2.73</v>
      </c>
      <c r="D485" s="8">
        <v>2.07</v>
      </c>
      <c r="E485" s="20"/>
      <c r="F485" s="8"/>
      <c r="G485" s="20"/>
      <c r="H485" s="9"/>
    </row>
    <row r="486" spans="2:8" ht="15">
      <c r="B486" s="19">
        <v>4</v>
      </c>
      <c r="C486" s="8">
        <v>2.77</v>
      </c>
      <c r="D486" s="8">
        <v>1.71</v>
      </c>
      <c r="E486" s="20"/>
      <c r="F486" s="8"/>
      <c r="G486" s="20"/>
      <c r="H486" s="9"/>
    </row>
    <row r="487" spans="2:8" ht="15">
      <c r="B487" s="19">
        <v>5</v>
      </c>
      <c r="C487" s="8">
        <v>2.79</v>
      </c>
      <c r="D487" s="8">
        <v>1.11</v>
      </c>
      <c r="E487" s="20"/>
      <c r="F487" s="8"/>
      <c r="G487" s="20"/>
      <c r="H487" s="9"/>
    </row>
    <row r="488" spans="2:8" ht="15">
      <c r="B488" s="19">
        <v>6</v>
      </c>
      <c r="C488" s="8">
        <v>2.83</v>
      </c>
      <c r="D488" s="8">
        <v>0.78</v>
      </c>
      <c r="E488" s="20"/>
      <c r="F488" s="8"/>
      <c r="G488" s="20"/>
      <c r="H488" s="9"/>
    </row>
    <row r="489" spans="2:8" ht="15">
      <c r="B489" s="19">
        <v>7</v>
      </c>
      <c r="C489" s="8">
        <v>2.94</v>
      </c>
      <c r="D489" s="8">
        <v>0.4</v>
      </c>
      <c r="E489" s="20"/>
      <c r="F489" s="8"/>
      <c r="G489" s="20"/>
      <c r="H489" s="9"/>
    </row>
    <row r="490" spans="2:8" ht="15">
      <c r="B490" s="19">
        <v>8</v>
      </c>
      <c r="C490" s="8">
        <v>2.95</v>
      </c>
      <c r="D490" s="8">
        <v>0.31</v>
      </c>
      <c r="E490" s="20"/>
      <c r="F490" s="8"/>
      <c r="G490" s="20"/>
      <c r="H490" s="9"/>
    </row>
    <row r="491" spans="2:8" ht="15">
      <c r="B491" s="19">
        <v>9</v>
      </c>
      <c r="C491" s="11">
        <v>2.97</v>
      </c>
      <c r="D491" s="8">
        <v>0.25</v>
      </c>
      <c r="E491" s="20"/>
      <c r="F491" s="8"/>
      <c r="G491" s="20"/>
      <c r="H491" s="9"/>
    </row>
    <row r="492" spans="2:8" ht="15">
      <c r="B492" s="19">
        <v>10</v>
      </c>
      <c r="C492" s="8">
        <v>3</v>
      </c>
      <c r="D492" s="8">
        <v>0.21</v>
      </c>
      <c r="E492" s="20"/>
      <c r="F492" s="8"/>
      <c r="G492" s="20"/>
      <c r="H492" s="9"/>
    </row>
    <row r="493" spans="2:8" ht="15">
      <c r="B493" s="19">
        <v>11</v>
      </c>
      <c r="C493" s="8">
        <v>3.02</v>
      </c>
      <c r="D493" s="8">
        <v>0.18</v>
      </c>
      <c r="E493" s="20"/>
      <c r="F493" s="8"/>
      <c r="G493" s="20"/>
      <c r="H493" s="9"/>
    </row>
    <row r="494" spans="2:8" ht="15">
      <c r="B494" s="19">
        <v>12</v>
      </c>
      <c r="C494" s="8">
        <v>3.04</v>
      </c>
      <c r="D494" s="8">
        <v>0.15</v>
      </c>
      <c r="E494" s="20"/>
      <c r="F494" s="8"/>
      <c r="G494" s="20"/>
      <c r="H494" s="9"/>
    </row>
    <row r="495" spans="2:8" ht="15">
      <c r="B495" s="19">
        <v>13</v>
      </c>
      <c r="C495" s="8">
        <v>3.07</v>
      </c>
      <c r="D495" s="8">
        <v>0.15</v>
      </c>
      <c r="E495" s="20"/>
      <c r="F495" s="8"/>
      <c r="G495" s="20"/>
      <c r="H495" s="9"/>
    </row>
    <row r="496" spans="2:8" ht="15">
      <c r="B496" s="5">
        <v>14</v>
      </c>
      <c r="C496" s="8">
        <v>3.1</v>
      </c>
      <c r="D496" s="8">
        <v>0.14</v>
      </c>
      <c r="E496" s="20"/>
      <c r="F496" s="8"/>
      <c r="G496" s="1"/>
      <c r="H496" s="9"/>
    </row>
    <row r="497" spans="2:8" ht="15">
      <c r="B497" s="5">
        <v>15</v>
      </c>
      <c r="C497" s="11">
        <v>3.16</v>
      </c>
      <c r="D497" s="11">
        <v>0.13</v>
      </c>
      <c r="E497" s="21"/>
      <c r="F497" s="11"/>
      <c r="G497" s="20"/>
      <c r="H497" s="1"/>
    </row>
    <row r="498" spans="2:8" ht="15">
      <c r="B498" s="5">
        <v>16</v>
      </c>
      <c r="C498" s="11">
        <v>3.22</v>
      </c>
      <c r="D498" s="11">
        <v>0.16</v>
      </c>
      <c r="E498" s="21"/>
      <c r="F498" s="11"/>
      <c r="G498" s="21"/>
      <c r="H498" s="1"/>
    </row>
    <row r="499" spans="2:8" ht="15">
      <c r="B499" s="5">
        <v>17</v>
      </c>
      <c r="C499" s="11">
        <v>3.33</v>
      </c>
      <c r="D499" s="11">
        <v>0.15</v>
      </c>
      <c r="E499" s="21"/>
      <c r="F499" s="11"/>
      <c r="G499" s="21"/>
      <c r="H499" s="1"/>
    </row>
    <row r="500" spans="2:8" ht="15">
      <c r="B500" s="5">
        <v>18</v>
      </c>
      <c r="C500" s="11">
        <v>3.43</v>
      </c>
      <c r="D500" s="11">
        <v>0.14</v>
      </c>
      <c r="E500" s="21"/>
      <c r="F500" s="11"/>
      <c r="G500" s="21"/>
      <c r="H500" s="1"/>
    </row>
    <row r="501" spans="2:8" ht="15">
      <c r="B501" s="5">
        <v>19</v>
      </c>
      <c r="C501" s="11"/>
      <c r="D501" s="11"/>
      <c r="E501" s="21"/>
      <c r="F501" s="11"/>
      <c r="G501" s="21"/>
      <c r="H501" s="1"/>
    </row>
    <row r="503" spans="1:7" ht="15">
      <c r="A503" s="5"/>
      <c r="B503" s="15" t="s">
        <v>22</v>
      </c>
      <c r="C503" s="11"/>
      <c r="D503" s="11"/>
      <c r="E503" s="21"/>
      <c r="F503" s="11"/>
      <c r="G503" s="21"/>
    </row>
    <row r="504" spans="1:8" ht="15">
      <c r="A504" s="5"/>
      <c r="B504" s="3">
        <v>36264</v>
      </c>
      <c r="C504" s="11"/>
      <c r="D504" s="11"/>
      <c r="E504" s="21"/>
      <c r="F504" s="11"/>
      <c r="G504" s="21"/>
      <c r="H504" s="1"/>
    </row>
    <row r="505" ht="15">
      <c r="H505" s="1"/>
    </row>
    <row r="506" spans="1:8" ht="15">
      <c r="A506" s="16" t="s">
        <v>23</v>
      </c>
      <c r="B506" s="17" t="s">
        <v>30</v>
      </c>
      <c r="C506" s="17" t="s">
        <v>24</v>
      </c>
      <c r="D506" s="17" t="s">
        <v>25</v>
      </c>
      <c r="E506" s="17" t="s">
        <v>26</v>
      </c>
      <c r="F506" s="17" t="s">
        <v>27</v>
      </c>
      <c r="G506" s="17" t="s">
        <v>28</v>
      </c>
      <c r="H506" s="18" t="s">
        <v>29</v>
      </c>
    </row>
    <row r="507" spans="1:8" ht="15">
      <c r="A507" s="19">
        <v>0</v>
      </c>
      <c r="B507" s="8">
        <f aca="true" t="shared" si="7" ref="B507:B525">(C507*1.8)+32</f>
        <v>53.221999999999994</v>
      </c>
      <c r="C507" s="8">
        <v>11.79</v>
      </c>
      <c r="D507" s="8">
        <v>17.48</v>
      </c>
      <c r="E507" s="20">
        <v>0.434</v>
      </c>
      <c r="F507" s="8">
        <v>9.89</v>
      </c>
      <c r="G507" s="20">
        <v>0.278</v>
      </c>
      <c r="H507" s="9">
        <v>161.3</v>
      </c>
    </row>
    <row r="508" spans="1:8" ht="15">
      <c r="A508" s="19">
        <v>1</v>
      </c>
      <c r="B508" s="8">
        <f t="shared" si="7"/>
        <v>49.153999999999996</v>
      </c>
      <c r="C508" s="8">
        <v>9.53</v>
      </c>
      <c r="D508" s="8">
        <v>18.88</v>
      </c>
      <c r="E508" s="20">
        <v>0.439</v>
      </c>
      <c r="F508" s="8">
        <v>9.92</v>
      </c>
      <c r="G508" s="20">
        <v>0.28</v>
      </c>
      <c r="H508" s="9">
        <v>166.9</v>
      </c>
    </row>
    <row r="509" spans="1:8" ht="15">
      <c r="A509" s="19">
        <v>2</v>
      </c>
      <c r="B509" s="8">
        <f t="shared" si="7"/>
        <v>42.116</v>
      </c>
      <c r="C509" s="8">
        <v>5.62</v>
      </c>
      <c r="D509" s="8">
        <v>14.7</v>
      </c>
      <c r="E509" s="20">
        <v>0.459</v>
      </c>
      <c r="F509" s="8">
        <v>9.05</v>
      </c>
      <c r="G509" s="21">
        <v>0.292</v>
      </c>
      <c r="H509" s="12">
        <v>112</v>
      </c>
    </row>
    <row r="510" spans="1:8" ht="15">
      <c r="A510" s="19">
        <v>3</v>
      </c>
      <c r="B510" s="8">
        <f t="shared" si="7"/>
        <v>41.288</v>
      </c>
      <c r="C510" s="8">
        <v>5.16</v>
      </c>
      <c r="D510" s="8">
        <v>11.17</v>
      </c>
      <c r="E510" s="20">
        <v>0.461</v>
      </c>
      <c r="F510" s="8">
        <v>8.66</v>
      </c>
      <c r="G510" s="21">
        <v>0.295</v>
      </c>
      <c r="H510" s="12">
        <v>83.5</v>
      </c>
    </row>
    <row r="511" spans="1:8" ht="15">
      <c r="A511" s="19">
        <v>4</v>
      </c>
      <c r="B511" s="8">
        <f t="shared" si="7"/>
        <v>41.054</v>
      </c>
      <c r="C511" s="8">
        <v>5.03</v>
      </c>
      <c r="D511" s="8">
        <v>9.23</v>
      </c>
      <c r="E511" s="20">
        <v>0.461</v>
      </c>
      <c r="F511" s="8">
        <v>8.65</v>
      </c>
      <c r="G511" s="21">
        <v>0.295</v>
      </c>
      <c r="H511" s="12">
        <v>70.9</v>
      </c>
    </row>
    <row r="512" spans="1:8" ht="15">
      <c r="A512" s="19">
        <v>5</v>
      </c>
      <c r="B512" s="8">
        <f t="shared" si="7"/>
        <v>40.982</v>
      </c>
      <c r="C512" s="8">
        <v>4.99</v>
      </c>
      <c r="D512" s="8">
        <v>8.5</v>
      </c>
      <c r="E512" s="20">
        <v>0.464</v>
      </c>
      <c r="F512" s="8">
        <v>8.6</v>
      </c>
      <c r="G512" s="21">
        <v>0.297</v>
      </c>
      <c r="H512" s="12">
        <v>64</v>
      </c>
    </row>
    <row r="513" spans="1:8" ht="15">
      <c r="A513" s="22">
        <v>6</v>
      </c>
      <c r="B513" s="8">
        <f t="shared" si="7"/>
        <v>40.82</v>
      </c>
      <c r="C513" s="11">
        <v>4.9</v>
      </c>
      <c r="D513" s="11">
        <v>6.92</v>
      </c>
      <c r="E513" s="21">
        <v>0.467</v>
      </c>
      <c r="F513" s="11">
        <v>8.51</v>
      </c>
      <c r="G513" s="21">
        <v>0.298</v>
      </c>
      <c r="H513" s="12">
        <v>52.6</v>
      </c>
    </row>
    <row r="514" spans="1:8" ht="15">
      <c r="A514" s="22">
        <v>7</v>
      </c>
      <c r="B514" s="8">
        <f t="shared" si="7"/>
        <v>40.64</v>
      </c>
      <c r="C514" s="11">
        <v>4.8</v>
      </c>
      <c r="D514" s="11">
        <v>5.83</v>
      </c>
      <c r="E514" s="21">
        <v>0.47</v>
      </c>
      <c r="F514" s="11">
        <v>8.46</v>
      </c>
      <c r="G514" s="21">
        <v>0.3</v>
      </c>
      <c r="H514" s="12">
        <v>45</v>
      </c>
    </row>
    <row r="515" spans="1:8" ht="15">
      <c r="A515" s="22">
        <v>8</v>
      </c>
      <c r="B515" s="8">
        <f t="shared" si="7"/>
        <v>40.153999999999996</v>
      </c>
      <c r="C515" s="11">
        <v>4.53</v>
      </c>
      <c r="D515" s="11">
        <v>4.2</v>
      </c>
      <c r="E515" s="21">
        <v>0.47300000000000003</v>
      </c>
      <c r="F515" s="11">
        <v>8.38</v>
      </c>
      <c r="G515" s="21">
        <v>0.303</v>
      </c>
      <c r="H515" s="12">
        <v>31</v>
      </c>
    </row>
    <row r="516" spans="1:8" ht="15">
      <c r="A516" s="22">
        <v>9</v>
      </c>
      <c r="B516" s="8">
        <f t="shared" si="7"/>
        <v>39.272</v>
      </c>
      <c r="C516" s="11">
        <v>4.04</v>
      </c>
      <c r="D516" s="11">
        <v>0.86</v>
      </c>
      <c r="E516" s="21">
        <v>0.483</v>
      </c>
      <c r="F516" s="11">
        <v>8.23</v>
      </c>
      <c r="G516" s="21">
        <v>0.309</v>
      </c>
      <c r="H516" s="12">
        <v>5.8</v>
      </c>
    </row>
    <row r="517" spans="1:8" ht="15">
      <c r="A517" s="22">
        <v>10</v>
      </c>
      <c r="B517" s="8">
        <f t="shared" si="7"/>
        <v>39.254</v>
      </c>
      <c r="C517" s="11">
        <v>4.03</v>
      </c>
      <c r="D517" s="11">
        <v>0.67</v>
      </c>
      <c r="E517" s="21">
        <v>0.483</v>
      </c>
      <c r="F517" s="11">
        <v>8.21</v>
      </c>
      <c r="G517" s="21">
        <v>0.31</v>
      </c>
      <c r="H517" s="12">
        <v>4.5</v>
      </c>
    </row>
    <row r="518" spans="1:8" ht="15">
      <c r="A518" s="22">
        <v>11</v>
      </c>
      <c r="B518" s="8">
        <f t="shared" si="7"/>
        <v>38.966</v>
      </c>
      <c r="C518" s="11">
        <v>3.87</v>
      </c>
      <c r="D518" s="11">
        <v>0.5</v>
      </c>
      <c r="E518" s="21">
        <v>0.484</v>
      </c>
      <c r="F518" s="11">
        <v>8.21</v>
      </c>
      <c r="G518" s="21">
        <v>0.309</v>
      </c>
      <c r="H518" s="12">
        <v>3.6</v>
      </c>
    </row>
    <row r="519" spans="1:8" ht="15">
      <c r="A519" s="22">
        <v>12</v>
      </c>
      <c r="B519" s="8">
        <f t="shared" si="7"/>
        <v>38.984</v>
      </c>
      <c r="C519" s="11">
        <v>3.88</v>
      </c>
      <c r="D519" s="11">
        <v>0.44</v>
      </c>
      <c r="E519" s="21">
        <v>0.49</v>
      </c>
      <c r="F519" s="11">
        <v>8.21</v>
      </c>
      <c r="G519" s="21">
        <v>0.314</v>
      </c>
      <c r="H519" s="12">
        <v>3.5</v>
      </c>
    </row>
    <row r="520" spans="1:8" ht="15">
      <c r="A520" s="22">
        <v>13</v>
      </c>
      <c r="B520" s="8">
        <f t="shared" si="7"/>
        <v>38.75</v>
      </c>
      <c r="C520" s="11">
        <v>3.75</v>
      </c>
      <c r="D520" s="11">
        <v>0.4</v>
      </c>
      <c r="E520" s="21">
        <v>0.495</v>
      </c>
      <c r="F520" s="11">
        <v>8.19</v>
      </c>
      <c r="G520" s="21">
        <v>0.317</v>
      </c>
      <c r="H520" s="12">
        <v>3</v>
      </c>
    </row>
    <row r="521" spans="1:8" ht="15">
      <c r="A521" s="22">
        <v>14</v>
      </c>
      <c r="B521" s="8">
        <f t="shared" si="7"/>
        <v>38.678</v>
      </c>
      <c r="C521" s="11">
        <v>3.71</v>
      </c>
      <c r="D521" s="11">
        <v>0.38</v>
      </c>
      <c r="E521" s="21">
        <v>0.498</v>
      </c>
      <c r="F521" s="11">
        <v>8.17</v>
      </c>
      <c r="G521" s="21">
        <v>0.318</v>
      </c>
      <c r="H521" s="12">
        <v>2.8</v>
      </c>
    </row>
    <row r="522" spans="1:8" ht="15">
      <c r="A522" s="22">
        <v>15</v>
      </c>
      <c r="B522" s="8">
        <f t="shared" si="7"/>
        <v>38.57</v>
      </c>
      <c r="C522" s="11">
        <v>3.65</v>
      </c>
      <c r="D522" s="11">
        <v>0.35</v>
      </c>
      <c r="E522" s="21">
        <v>0.502</v>
      </c>
      <c r="F522" s="11">
        <v>8.16</v>
      </c>
      <c r="G522" s="21">
        <v>0.321</v>
      </c>
      <c r="H522" s="12">
        <v>2.9</v>
      </c>
    </row>
    <row r="523" spans="1:8" ht="15">
      <c r="A523" s="22">
        <v>16</v>
      </c>
      <c r="B523" s="8">
        <f t="shared" si="7"/>
        <v>38.498</v>
      </c>
      <c r="C523" s="11">
        <v>3.61</v>
      </c>
      <c r="D523" s="11">
        <v>0.34</v>
      </c>
      <c r="E523" s="21">
        <v>0.508</v>
      </c>
      <c r="F523" s="11">
        <v>8.13</v>
      </c>
      <c r="G523" s="21">
        <v>0.325</v>
      </c>
      <c r="H523" s="12">
        <v>2.5</v>
      </c>
    </row>
    <row r="524" spans="1:8" ht="15">
      <c r="A524" s="22">
        <v>17</v>
      </c>
      <c r="B524" s="8">
        <f t="shared" si="7"/>
        <v>38.462</v>
      </c>
      <c r="C524" s="11">
        <v>3.59</v>
      </c>
      <c r="D524" s="11">
        <v>0.33</v>
      </c>
      <c r="E524" s="21">
        <v>0.515</v>
      </c>
      <c r="F524" s="11">
        <v>8.1</v>
      </c>
      <c r="G524" s="21">
        <v>0.329</v>
      </c>
      <c r="H524" s="12">
        <v>2.5</v>
      </c>
    </row>
    <row r="525" spans="1:8" ht="15">
      <c r="A525" s="22">
        <v>18</v>
      </c>
      <c r="B525" s="8">
        <f t="shared" si="7"/>
        <v>38.480000000000004</v>
      </c>
      <c r="C525" s="11">
        <v>3.6</v>
      </c>
      <c r="D525" s="11">
        <v>0.32</v>
      </c>
      <c r="E525" s="21">
        <v>0.516</v>
      </c>
      <c r="F525" s="11">
        <v>8.1</v>
      </c>
      <c r="G525" s="21">
        <v>0.33</v>
      </c>
      <c r="H525" s="12">
        <v>2.4</v>
      </c>
    </row>
    <row r="526" spans="1:8" ht="15">
      <c r="A526" s="22">
        <v>19</v>
      </c>
      <c r="B526" s="8"/>
      <c r="C526" s="11"/>
      <c r="D526" s="11"/>
      <c r="E526" s="21"/>
      <c r="F526" s="11"/>
      <c r="G526" s="21"/>
      <c r="H526" s="12"/>
    </row>
    <row r="527" spans="2:4" ht="15">
      <c r="B527" s="4"/>
      <c r="C527" s="4"/>
      <c r="D527" s="4"/>
    </row>
    <row r="530" spans="1:8" ht="15">
      <c r="A530" s="15" t="s">
        <v>22</v>
      </c>
      <c r="B530" s="7"/>
      <c r="C530" s="4"/>
      <c r="D530" s="7"/>
      <c r="E530" s="7"/>
      <c r="F530" s="7"/>
      <c r="G530" s="7"/>
      <c r="H530" s="12"/>
    </row>
    <row r="531" spans="1:8" ht="15">
      <c r="A531" s="3">
        <v>36403</v>
      </c>
      <c r="B531" s="7"/>
      <c r="D531" s="7"/>
      <c r="G531" s="7"/>
      <c r="H531" s="12"/>
    </row>
    <row r="532" spans="1:8" ht="15">
      <c r="A532" s="15"/>
      <c r="B532" s="7"/>
      <c r="D532" s="7"/>
      <c r="E532" s="7"/>
      <c r="F532" s="7" t="s">
        <v>31</v>
      </c>
      <c r="G532" s="7"/>
      <c r="H532" s="12"/>
    </row>
    <row r="533" spans="1:8" ht="15">
      <c r="A533" s="16" t="s">
        <v>23</v>
      </c>
      <c r="B533" s="17" t="s">
        <v>30</v>
      </c>
      <c r="C533" s="17" t="s">
        <v>24</v>
      </c>
      <c r="D533" s="17" t="s">
        <v>25</v>
      </c>
      <c r="E533" s="17" t="s">
        <v>26</v>
      </c>
      <c r="F533" s="17" t="s">
        <v>27</v>
      </c>
      <c r="G533" s="17" t="s">
        <v>28</v>
      </c>
      <c r="H533" s="18" t="s">
        <v>29</v>
      </c>
    </row>
    <row r="534" spans="1:8" ht="15">
      <c r="A534" s="19">
        <v>0</v>
      </c>
      <c r="B534" s="11">
        <v>73.8</v>
      </c>
      <c r="C534" s="11">
        <f aca="true" t="shared" si="8" ref="C534:C552">(B534-32)*0.56</f>
        <v>23.408</v>
      </c>
      <c r="D534" s="8">
        <v>7.65</v>
      </c>
      <c r="E534" s="20">
        <v>0.393</v>
      </c>
      <c r="F534" s="8">
        <v>11.29</v>
      </c>
      <c r="G534" s="20">
        <v>0.251</v>
      </c>
      <c r="H534" s="9">
        <v>89.9</v>
      </c>
    </row>
    <row r="535" spans="1:8" ht="15">
      <c r="A535" s="19">
        <v>1</v>
      </c>
      <c r="B535" s="8">
        <v>73.7</v>
      </c>
      <c r="C535" s="11">
        <f t="shared" si="8"/>
        <v>23.352000000000004</v>
      </c>
      <c r="D535" s="8">
        <v>7.76</v>
      </c>
      <c r="E535" s="20">
        <v>0.393</v>
      </c>
      <c r="F535" s="8">
        <v>11.29</v>
      </c>
      <c r="G535" s="20">
        <v>0.251</v>
      </c>
      <c r="H535" s="9">
        <v>91</v>
      </c>
    </row>
    <row r="536" spans="1:8" ht="15">
      <c r="A536" s="19">
        <v>2</v>
      </c>
      <c r="B536" s="8">
        <v>72.8</v>
      </c>
      <c r="C536" s="11">
        <f t="shared" si="8"/>
        <v>22.848</v>
      </c>
      <c r="D536" s="8">
        <v>7.83</v>
      </c>
      <c r="E536" s="20">
        <v>0.392</v>
      </c>
      <c r="F536" s="8">
        <v>11.28</v>
      </c>
      <c r="G536" s="20">
        <v>0.251</v>
      </c>
      <c r="H536" s="9">
        <v>91.7</v>
      </c>
    </row>
    <row r="537" spans="1:8" ht="15">
      <c r="A537" s="19">
        <v>3</v>
      </c>
      <c r="B537" s="8">
        <v>72.5</v>
      </c>
      <c r="C537" s="11">
        <f t="shared" si="8"/>
        <v>22.680000000000003</v>
      </c>
      <c r="D537" s="8">
        <v>7.74</v>
      </c>
      <c r="E537" s="20">
        <v>0.392</v>
      </c>
      <c r="F537" s="8">
        <v>11.25</v>
      </c>
      <c r="G537" s="20">
        <v>0.251</v>
      </c>
      <c r="H537" s="9">
        <v>89</v>
      </c>
    </row>
    <row r="538" spans="1:8" ht="15">
      <c r="A538" s="19">
        <v>4</v>
      </c>
      <c r="B538" s="8">
        <v>71.8</v>
      </c>
      <c r="C538" s="11">
        <f t="shared" si="8"/>
        <v>22.288</v>
      </c>
      <c r="D538" s="8">
        <v>7</v>
      </c>
      <c r="E538" s="20">
        <v>0.392</v>
      </c>
      <c r="F538" s="8">
        <v>11.2</v>
      </c>
      <c r="G538" s="20">
        <v>0.25</v>
      </c>
      <c r="H538" s="9">
        <v>82.4</v>
      </c>
    </row>
    <row r="539" spans="1:8" ht="15">
      <c r="A539" s="19">
        <v>5</v>
      </c>
      <c r="B539" s="8">
        <v>61</v>
      </c>
      <c r="C539" s="11">
        <f t="shared" si="8"/>
        <v>16.240000000000002</v>
      </c>
      <c r="D539" s="8">
        <v>5.64</v>
      </c>
      <c r="E539" s="20">
        <v>0.47900000000000004</v>
      </c>
      <c r="F539" s="8">
        <v>10.29</v>
      </c>
      <c r="G539" s="20">
        <v>0.305</v>
      </c>
      <c r="H539" s="9">
        <v>55.9</v>
      </c>
    </row>
    <row r="540" spans="1:8" ht="15">
      <c r="A540" s="19">
        <v>6</v>
      </c>
      <c r="B540" s="8">
        <v>50</v>
      </c>
      <c r="C540" s="11">
        <f t="shared" si="8"/>
        <v>10.080000000000002</v>
      </c>
      <c r="D540" s="8">
        <v>5.67</v>
      </c>
      <c r="E540" s="20">
        <v>0.47900000000000004</v>
      </c>
      <c r="F540" s="8">
        <v>10.26</v>
      </c>
      <c r="G540" s="20">
        <v>0.306</v>
      </c>
      <c r="H540" s="9">
        <v>50.4</v>
      </c>
    </row>
    <row r="541" spans="1:8" ht="15">
      <c r="A541" s="19">
        <v>7</v>
      </c>
      <c r="B541" s="8">
        <v>44</v>
      </c>
      <c r="C541" s="11">
        <f t="shared" si="8"/>
        <v>6.720000000000001</v>
      </c>
      <c r="D541" s="8">
        <v>0.63</v>
      </c>
      <c r="E541" s="20">
        <v>0.484</v>
      </c>
      <c r="F541" s="8">
        <v>9.82</v>
      </c>
      <c r="G541" s="20">
        <v>0.311</v>
      </c>
      <c r="H541" s="9">
        <v>4.5</v>
      </c>
    </row>
    <row r="542" spans="1:8" ht="15">
      <c r="A542" s="19">
        <v>8</v>
      </c>
      <c r="B542" s="8">
        <v>41.3</v>
      </c>
      <c r="C542" s="11">
        <f t="shared" si="8"/>
        <v>5.207999999999999</v>
      </c>
      <c r="D542" s="8">
        <v>0.37</v>
      </c>
      <c r="E542" s="20">
        <v>0.495</v>
      </c>
      <c r="F542" s="8">
        <v>9.81</v>
      </c>
      <c r="G542" s="20">
        <v>0.317</v>
      </c>
      <c r="H542" s="9">
        <v>2.6</v>
      </c>
    </row>
    <row r="543" spans="1:8" ht="15">
      <c r="A543" s="19">
        <v>9</v>
      </c>
      <c r="B543" s="11">
        <v>41.5</v>
      </c>
      <c r="C543" s="11">
        <f t="shared" si="8"/>
        <v>5.32</v>
      </c>
      <c r="D543" s="8">
        <v>0.26</v>
      </c>
      <c r="E543" s="20">
        <v>0.504</v>
      </c>
      <c r="F543" s="8">
        <v>9.78</v>
      </c>
      <c r="G543" s="20">
        <v>0.323</v>
      </c>
      <c r="H543" s="9">
        <v>1.8</v>
      </c>
    </row>
    <row r="544" spans="1:8" ht="15">
      <c r="A544" s="19">
        <v>10</v>
      </c>
      <c r="B544" s="8">
        <v>40.4</v>
      </c>
      <c r="C544" s="11">
        <f t="shared" si="8"/>
        <v>4.704</v>
      </c>
      <c r="D544" s="8">
        <v>0.2</v>
      </c>
      <c r="E544" s="20">
        <v>0.514</v>
      </c>
      <c r="F544" s="8">
        <v>9.75</v>
      </c>
      <c r="G544" s="20">
        <v>0.329</v>
      </c>
      <c r="H544" s="9">
        <v>1.4</v>
      </c>
    </row>
    <row r="545" spans="1:8" ht="15">
      <c r="A545" s="19">
        <v>11</v>
      </c>
      <c r="B545" s="8">
        <v>40.2</v>
      </c>
      <c r="C545" s="11">
        <f t="shared" si="8"/>
        <v>4.592000000000002</v>
      </c>
      <c r="D545" s="8">
        <v>0.16</v>
      </c>
      <c r="E545" s="20">
        <v>0.52</v>
      </c>
      <c r="F545" s="8">
        <v>9.92</v>
      </c>
      <c r="G545" s="20">
        <v>0.333</v>
      </c>
      <c r="H545" s="9">
        <v>1.2</v>
      </c>
    </row>
    <row r="546" spans="1:8" ht="15">
      <c r="A546" s="19">
        <v>12</v>
      </c>
      <c r="B546" s="8">
        <v>40.1</v>
      </c>
      <c r="C546" s="11">
        <f t="shared" si="8"/>
        <v>4.536000000000001</v>
      </c>
      <c r="D546" s="8">
        <v>0.13</v>
      </c>
      <c r="E546" s="20">
        <v>0.524</v>
      </c>
      <c r="F546" s="8">
        <v>9.91</v>
      </c>
      <c r="G546" s="20">
        <v>0.335</v>
      </c>
      <c r="H546" s="9">
        <v>1</v>
      </c>
    </row>
    <row r="547" spans="1:8" ht="15">
      <c r="A547" s="19">
        <v>13</v>
      </c>
      <c r="B547" s="8">
        <v>40</v>
      </c>
      <c r="C547" s="11">
        <f t="shared" si="8"/>
        <v>4.48</v>
      </c>
      <c r="D547" s="8">
        <v>0.12</v>
      </c>
      <c r="E547" s="20">
        <v>0.53</v>
      </c>
      <c r="F547" s="8">
        <v>9.89</v>
      </c>
      <c r="G547" s="20">
        <v>0.339</v>
      </c>
      <c r="H547" s="9">
        <v>0.9</v>
      </c>
    </row>
    <row r="548" spans="1:8" ht="15">
      <c r="A548" s="5">
        <v>14</v>
      </c>
      <c r="B548" s="8">
        <v>40</v>
      </c>
      <c r="C548" s="11">
        <f t="shared" si="8"/>
        <v>4.48</v>
      </c>
      <c r="D548" s="8">
        <v>0.11</v>
      </c>
      <c r="E548" s="20">
        <v>0.536</v>
      </c>
      <c r="F548" s="8">
        <v>9.86</v>
      </c>
      <c r="G548" s="1">
        <v>0.342</v>
      </c>
      <c r="H548" s="9">
        <v>0.8</v>
      </c>
    </row>
    <row r="549" spans="1:8" ht="15">
      <c r="A549" s="5">
        <v>15</v>
      </c>
      <c r="B549" s="11">
        <v>39.9</v>
      </c>
      <c r="C549" s="11">
        <f t="shared" si="8"/>
        <v>4.4239999999999995</v>
      </c>
      <c r="D549" s="11">
        <v>0.1</v>
      </c>
      <c r="E549" s="21">
        <v>0.546</v>
      </c>
      <c r="F549" s="11">
        <v>9.8</v>
      </c>
      <c r="G549" s="20">
        <v>0.35100000000000003</v>
      </c>
      <c r="H549" s="1">
        <v>0.7</v>
      </c>
    </row>
    <row r="550" spans="1:8" ht="15">
      <c r="A550" s="5">
        <v>16</v>
      </c>
      <c r="B550" s="11">
        <v>39.8</v>
      </c>
      <c r="C550" s="11">
        <f t="shared" si="8"/>
        <v>4.3679999999999986</v>
      </c>
      <c r="D550" s="11">
        <v>0.1</v>
      </c>
      <c r="E550" s="21">
        <v>0.5640000000000001</v>
      </c>
      <c r="F550" s="11">
        <v>9.74</v>
      </c>
      <c r="G550" s="21">
        <v>0.361</v>
      </c>
      <c r="H550" s="1">
        <v>0.8</v>
      </c>
    </row>
    <row r="551" spans="1:8" ht="15">
      <c r="A551" s="5">
        <v>17</v>
      </c>
      <c r="B551" s="11">
        <v>39.8</v>
      </c>
      <c r="C551" s="11">
        <f t="shared" si="8"/>
        <v>4.3679999999999986</v>
      </c>
      <c r="D551" s="11">
        <v>0.09</v>
      </c>
      <c r="E551" s="21">
        <v>0.59</v>
      </c>
      <c r="F551" s="11">
        <v>9.68</v>
      </c>
      <c r="G551" s="21">
        <v>0.378</v>
      </c>
      <c r="H551" s="1">
        <v>0.8</v>
      </c>
    </row>
    <row r="552" spans="1:8" ht="15">
      <c r="A552" s="5">
        <v>18</v>
      </c>
      <c r="B552" s="11">
        <v>39.8</v>
      </c>
      <c r="C552" s="11">
        <f t="shared" si="8"/>
        <v>4.3679999999999986</v>
      </c>
      <c r="D552" s="11">
        <v>0.09</v>
      </c>
      <c r="E552" s="21">
        <v>0.613</v>
      </c>
      <c r="F552" s="11">
        <v>9.61</v>
      </c>
      <c r="G552" s="21">
        <v>0.391</v>
      </c>
      <c r="H552" s="1">
        <v>0.8</v>
      </c>
    </row>
    <row r="553" spans="1:8" ht="15">
      <c r="A553" s="5">
        <v>19</v>
      </c>
      <c r="B553" s="11"/>
      <c r="C553" s="11"/>
      <c r="D553" s="11"/>
      <c r="E553" s="21"/>
      <c r="F553" s="11"/>
      <c r="G553" s="21"/>
      <c r="H553" s="1"/>
    </row>
    <row r="554" ht="15">
      <c r="C554" s="11"/>
    </row>
    <row r="555" ht="15">
      <c r="C555" s="11"/>
    </row>
    <row r="556" ht="15">
      <c r="C556" s="11"/>
    </row>
    <row r="557" ht="15">
      <c r="C557" s="11"/>
    </row>
    <row r="558" ht="15">
      <c r="C558" s="11"/>
    </row>
    <row r="559" ht="15">
      <c r="C559" s="11"/>
    </row>
    <row r="560" ht="15">
      <c r="C560" s="11"/>
    </row>
    <row r="561" ht="15">
      <c r="C561" s="11"/>
    </row>
    <row r="562" spans="1:8" ht="15">
      <c r="A562" s="15" t="s">
        <v>22</v>
      </c>
      <c r="B562" s="7"/>
      <c r="C562" s="11"/>
      <c r="D562" s="7"/>
      <c r="E562" s="7"/>
      <c r="F562" s="7"/>
      <c r="G562" s="7"/>
      <c r="H562" s="12"/>
    </row>
    <row r="563" spans="1:8" ht="15">
      <c r="A563" s="3">
        <v>36437</v>
      </c>
      <c r="B563" s="7"/>
      <c r="C563" s="11"/>
      <c r="D563" s="7"/>
      <c r="E563" s="7"/>
      <c r="F563" s="7"/>
      <c r="G563" s="7"/>
      <c r="H563" s="12"/>
    </row>
    <row r="564" spans="1:8" ht="15">
      <c r="A564" s="15"/>
      <c r="B564" s="7"/>
      <c r="C564" s="11"/>
      <c r="D564" s="7"/>
      <c r="E564" s="7"/>
      <c r="F564" s="7"/>
      <c r="G564" s="7"/>
      <c r="H564" s="12"/>
    </row>
    <row r="565" spans="1:8" ht="15">
      <c r="A565" s="16" t="s">
        <v>23</v>
      </c>
      <c r="B565" s="17" t="s">
        <v>30</v>
      </c>
      <c r="C565" s="23" t="s">
        <v>24</v>
      </c>
      <c r="D565" s="17" t="s">
        <v>25</v>
      </c>
      <c r="E565" s="17" t="s">
        <v>26</v>
      </c>
      <c r="F565" s="17" t="s">
        <v>27</v>
      </c>
      <c r="G565" s="17" t="s">
        <v>28</v>
      </c>
      <c r="H565" s="18" t="s">
        <v>29</v>
      </c>
    </row>
    <row r="566" spans="1:8" ht="15">
      <c r="A566" s="19">
        <v>0</v>
      </c>
      <c r="B566" s="11">
        <v>61.6</v>
      </c>
      <c r="C566" s="11">
        <f aca="true" t="shared" si="9" ref="C566:C577">(B566-32)*0.56</f>
        <v>16.576000000000004</v>
      </c>
      <c r="D566" s="8">
        <v>9.37</v>
      </c>
      <c r="E566" s="20">
        <v>0.37</v>
      </c>
      <c r="F566" s="8">
        <v>8.56</v>
      </c>
      <c r="G566" s="20">
        <v>0.23700000000000002</v>
      </c>
      <c r="H566" s="9">
        <v>94.6</v>
      </c>
    </row>
    <row r="567" spans="1:8" ht="15">
      <c r="A567" s="19">
        <v>1</v>
      </c>
      <c r="B567" s="8">
        <v>61.1</v>
      </c>
      <c r="C567" s="11">
        <f t="shared" si="9"/>
        <v>16.296000000000003</v>
      </c>
      <c r="D567" s="8">
        <v>9.25</v>
      </c>
      <c r="E567" s="20">
        <v>0.37</v>
      </c>
      <c r="F567" s="8">
        <v>8.57</v>
      </c>
      <c r="G567" s="20">
        <v>0.23700000000000002</v>
      </c>
      <c r="H567" s="9">
        <v>93.2</v>
      </c>
    </row>
    <row r="568" spans="1:8" ht="15">
      <c r="A568" s="19">
        <v>2</v>
      </c>
      <c r="B568" s="8">
        <v>60.9</v>
      </c>
      <c r="C568" s="11">
        <f t="shared" si="9"/>
        <v>16.184</v>
      </c>
      <c r="D568" s="8">
        <v>9.1</v>
      </c>
      <c r="E568" s="20">
        <v>0.37</v>
      </c>
      <c r="F568" s="8">
        <v>8.56</v>
      </c>
      <c r="G568" s="20">
        <v>0.23700000000000002</v>
      </c>
      <c r="H568" s="9">
        <v>92.8</v>
      </c>
    </row>
    <row r="569" spans="1:8" ht="15">
      <c r="A569" s="19">
        <v>3</v>
      </c>
      <c r="B569" s="8">
        <v>60.8</v>
      </c>
      <c r="C569" s="11">
        <f t="shared" si="9"/>
        <v>16.128</v>
      </c>
      <c r="D569" s="8">
        <v>9.06</v>
      </c>
      <c r="E569" s="20">
        <v>0.37</v>
      </c>
      <c r="F569" s="8">
        <v>8.54</v>
      </c>
      <c r="G569" s="20">
        <v>0.23700000000000002</v>
      </c>
      <c r="H569" s="9">
        <v>91.8</v>
      </c>
    </row>
    <row r="570" spans="1:8" ht="15">
      <c r="A570" s="19">
        <v>4</v>
      </c>
      <c r="B570" s="8">
        <v>60.8</v>
      </c>
      <c r="C570" s="11">
        <f t="shared" si="9"/>
        <v>16.128</v>
      </c>
      <c r="D570" s="8">
        <v>9.06</v>
      </c>
      <c r="E570" s="20">
        <v>0.37</v>
      </c>
      <c r="F570" s="8">
        <v>8.54</v>
      </c>
      <c r="G570" s="20">
        <v>0.23700000000000002</v>
      </c>
      <c r="H570" s="9">
        <v>91.9</v>
      </c>
    </row>
    <row r="571" spans="1:8" ht="15">
      <c r="A571" s="19">
        <v>5</v>
      </c>
      <c r="B571" s="8">
        <v>60.7</v>
      </c>
      <c r="C571" s="11">
        <f t="shared" si="9"/>
        <v>16.072000000000003</v>
      </c>
      <c r="D571" s="8">
        <v>9.02</v>
      </c>
      <c r="E571" s="20">
        <v>0.37</v>
      </c>
      <c r="F571" s="8">
        <v>8.54</v>
      </c>
      <c r="G571" s="20">
        <v>0.23600000000000002</v>
      </c>
      <c r="H571" s="9">
        <v>92.7</v>
      </c>
    </row>
    <row r="572" spans="1:8" ht="15">
      <c r="A572" s="19">
        <v>6</v>
      </c>
      <c r="B572" s="8">
        <v>55.6</v>
      </c>
      <c r="C572" s="11">
        <f t="shared" si="9"/>
        <v>13.216000000000003</v>
      </c>
      <c r="D572" s="8">
        <v>1.39</v>
      </c>
      <c r="E572" s="20">
        <v>0.43</v>
      </c>
      <c r="F572" s="8">
        <v>7.59</v>
      </c>
      <c r="G572" s="20">
        <v>0.275</v>
      </c>
      <c r="H572" s="9">
        <v>12.7</v>
      </c>
    </row>
    <row r="573" spans="1:8" ht="15">
      <c r="A573" s="19">
        <v>7</v>
      </c>
      <c r="B573" s="8">
        <v>47.9</v>
      </c>
      <c r="C573" s="11">
        <f t="shared" si="9"/>
        <v>8.904</v>
      </c>
      <c r="D573" s="8">
        <v>0.87</v>
      </c>
      <c r="E573" s="20">
        <v>0.434</v>
      </c>
      <c r="F573" s="8">
        <v>7.52</v>
      </c>
      <c r="G573" s="20">
        <v>0.277</v>
      </c>
      <c r="H573" s="9">
        <v>7.5</v>
      </c>
    </row>
    <row r="574" spans="1:8" ht="15">
      <c r="A574" s="19">
        <v>8</v>
      </c>
      <c r="B574" s="8">
        <v>43</v>
      </c>
      <c r="C574" s="11">
        <f t="shared" si="9"/>
        <v>6.16</v>
      </c>
      <c r="D574" s="8">
        <v>0.87</v>
      </c>
      <c r="E574" s="20">
        <v>0.44</v>
      </c>
      <c r="F574" s="8">
        <v>7.45</v>
      </c>
      <c r="G574" s="20">
        <v>0.28300000000000003</v>
      </c>
      <c r="H574" s="9">
        <v>6.9</v>
      </c>
    </row>
    <row r="575" spans="1:8" ht="15">
      <c r="A575" s="19">
        <v>9</v>
      </c>
      <c r="B575" s="11">
        <v>41.1</v>
      </c>
      <c r="C575" s="11">
        <f t="shared" si="9"/>
        <v>5.096000000000001</v>
      </c>
      <c r="D575" s="8">
        <v>0.83</v>
      </c>
      <c r="E575" s="20">
        <v>0.45</v>
      </c>
      <c r="F575" s="8">
        <v>7.38</v>
      </c>
      <c r="G575" s="20">
        <v>0.28800000000000003</v>
      </c>
      <c r="H575" s="9">
        <v>6.4</v>
      </c>
    </row>
    <row r="576" spans="1:8" ht="15">
      <c r="A576" s="19">
        <v>10</v>
      </c>
      <c r="B576" s="8">
        <v>40</v>
      </c>
      <c r="C576" s="11">
        <f t="shared" si="9"/>
        <v>4.48</v>
      </c>
      <c r="D576" s="8">
        <v>0.78</v>
      </c>
      <c r="E576" s="20">
        <v>0.456</v>
      </c>
      <c r="F576" s="8">
        <v>7.32</v>
      </c>
      <c r="G576" s="20">
        <v>0.297</v>
      </c>
      <c r="H576" s="9">
        <v>6.1</v>
      </c>
    </row>
    <row r="577" spans="1:8" ht="15">
      <c r="A577" s="19">
        <v>11</v>
      </c>
      <c r="B577" s="8">
        <v>40.3</v>
      </c>
      <c r="C577" s="11">
        <f t="shared" si="9"/>
        <v>4.647999999999999</v>
      </c>
      <c r="D577" s="8">
        <v>0.77</v>
      </c>
      <c r="E577" s="20">
        <v>0.47</v>
      </c>
      <c r="F577" s="8">
        <v>7.29</v>
      </c>
      <c r="G577" s="20">
        <v>0.301</v>
      </c>
      <c r="H577" s="9">
        <v>6</v>
      </c>
    </row>
    <row r="578" spans="1:8" ht="15">
      <c r="A578" s="19">
        <v>12</v>
      </c>
      <c r="B578" s="8"/>
      <c r="C578" s="11"/>
      <c r="D578" s="8"/>
      <c r="E578" s="20"/>
      <c r="F578" s="8"/>
      <c r="G578" s="20"/>
      <c r="H578" s="9"/>
    </row>
    <row r="579" spans="1:8" ht="15">
      <c r="A579" s="19">
        <v>13</v>
      </c>
      <c r="B579" s="8"/>
      <c r="C579" s="11"/>
      <c r="D579" s="8"/>
      <c r="E579" s="20"/>
      <c r="F579" s="8"/>
      <c r="G579" s="20"/>
      <c r="H579" s="9"/>
    </row>
    <row r="580" spans="1:8" ht="15">
      <c r="A580" s="5">
        <v>14</v>
      </c>
      <c r="B580" s="8"/>
      <c r="C580" s="11"/>
      <c r="D580" s="8"/>
      <c r="E580" s="20"/>
      <c r="F580" s="8"/>
      <c r="G580" s="1"/>
      <c r="H580" s="9"/>
    </row>
    <row r="581" spans="1:8" ht="15">
      <c r="A581" s="5">
        <v>15</v>
      </c>
      <c r="B581" s="11"/>
      <c r="C581" s="11"/>
      <c r="D581" s="11"/>
      <c r="E581" s="21"/>
      <c r="F581" s="11"/>
      <c r="G581" s="20"/>
      <c r="H581" s="1"/>
    </row>
    <row r="582" spans="1:8" ht="15">
      <c r="A582" s="5">
        <v>16</v>
      </c>
      <c r="B582" s="11"/>
      <c r="C582" s="11"/>
      <c r="D582" s="11"/>
      <c r="E582" s="21"/>
      <c r="F582" s="11"/>
      <c r="G582" s="21"/>
      <c r="H582" s="1"/>
    </row>
    <row r="583" spans="1:8" ht="15">
      <c r="A583" s="5">
        <v>17</v>
      </c>
      <c r="B583" s="11"/>
      <c r="C583" s="11"/>
      <c r="D583" s="11"/>
      <c r="E583" s="21"/>
      <c r="F583" s="11"/>
      <c r="G583" s="21"/>
      <c r="H583" s="1"/>
    </row>
    <row r="584" spans="1:8" ht="15">
      <c r="A584" s="5">
        <v>18</v>
      </c>
      <c r="B584" s="11"/>
      <c r="C584" s="11"/>
      <c r="D584" s="11"/>
      <c r="E584" s="21"/>
      <c r="F584" s="11"/>
      <c r="G584" s="21"/>
      <c r="H584" s="1"/>
    </row>
    <row r="585" spans="1:8" ht="15">
      <c r="A585" s="5">
        <v>19</v>
      </c>
      <c r="B585" s="11"/>
      <c r="C585" s="11"/>
      <c r="D585" s="11"/>
      <c r="E585" s="21"/>
      <c r="F585" s="11"/>
      <c r="G585" s="21"/>
      <c r="H585" s="1"/>
    </row>
    <row r="586" ht="15">
      <c r="C586" s="11"/>
    </row>
    <row r="587" ht="15">
      <c r="C587" s="11"/>
    </row>
    <row r="588" ht="15">
      <c r="C588" s="11"/>
    </row>
    <row r="589" ht="15">
      <c r="C589" s="11"/>
    </row>
    <row r="590" ht="15">
      <c r="C590" s="11"/>
    </row>
    <row r="591" ht="15">
      <c r="C591" s="11"/>
    </row>
    <row r="592" ht="15">
      <c r="C592" s="11"/>
    </row>
    <row r="593" ht="15">
      <c r="C593" s="11"/>
    </row>
    <row r="594" spans="2:8" ht="15">
      <c r="B594" s="15" t="s">
        <v>22</v>
      </c>
      <c r="C594" s="8"/>
      <c r="D594" s="7" t="s">
        <v>32</v>
      </c>
      <c r="E594" s="7"/>
      <c r="F594" s="7"/>
      <c r="G594" s="7"/>
      <c r="H594" s="12"/>
    </row>
    <row r="595" spans="2:8" ht="15">
      <c r="B595" s="3">
        <v>36465</v>
      </c>
      <c r="C595" s="8"/>
      <c r="D595" s="7"/>
      <c r="E595" s="7"/>
      <c r="F595" s="7"/>
      <c r="G595" s="7"/>
      <c r="H595" s="12"/>
    </row>
    <row r="596" spans="2:8" ht="15">
      <c r="B596" s="15"/>
      <c r="C596" s="8"/>
      <c r="D596" s="7"/>
      <c r="E596" s="7"/>
      <c r="F596" s="7"/>
      <c r="G596" s="7"/>
      <c r="H596" s="12"/>
    </row>
    <row r="597" spans="1:8" ht="15">
      <c r="A597" s="16" t="s">
        <v>23</v>
      </c>
      <c r="B597" s="17" t="s">
        <v>30</v>
      </c>
      <c r="C597" s="23" t="s">
        <v>24</v>
      </c>
      <c r="D597" s="17" t="s">
        <v>25</v>
      </c>
      <c r="E597" s="17" t="s">
        <v>26</v>
      </c>
      <c r="F597" s="17" t="s">
        <v>27</v>
      </c>
      <c r="G597" s="17" t="s">
        <v>28</v>
      </c>
      <c r="H597" s="18" t="s">
        <v>29</v>
      </c>
    </row>
    <row r="598" spans="1:8" ht="15">
      <c r="A598" s="19">
        <v>0</v>
      </c>
      <c r="B598" s="11">
        <v>49.1</v>
      </c>
      <c r="C598" s="11">
        <f aca="true" t="shared" si="10" ref="C598:C616">(B598-32)*0.56</f>
        <v>9.576000000000002</v>
      </c>
      <c r="D598" s="8">
        <v>9.96</v>
      </c>
      <c r="E598" s="20">
        <v>0.389</v>
      </c>
      <c r="F598" s="8">
        <v>8.29</v>
      </c>
      <c r="G598" s="20">
        <v>0.249</v>
      </c>
      <c r="H598" s="9">
        <v>87</v>
      </c>
    </row>
    <row r="599" spans="1:8" ht="15">
      <c r="A599" s="19">
        <v>1</v>
      </c>
      <c r="B599" s="8">
        <v>49</v>
      </c>
      <c r="C599" s="11">
        <f t="shared" si="10"/>
        <v>9.520000000000001</v>
      </c>
      <c r="D599" s="8">
        <v>9.9</v>
      </c>
      <c r="E599" s="20">
        <v>0.389</v>
      </c>
      <c r="F599" s="8">
        <v>8.28</v>
      </c>
      <c r="G599" s="20">
        <v>0.249</v>
      </c>
      <c r="H599" s="9">
        <v>86</v>
      </c>
    </row>
    <row r="600" spans="1:8" ht="15">
      <c r="A600" s="19">
        <v>2</v>
      </c>
      <c r="B600" s="8">
        <v>48.9</v>
      </c>
      <c r="C600" s="11">
        <f t="shared" si="10"/>
        <v>9.464</v>
      </c>
      <c r="D600" s="8">
        <v>9.73</v>
      </c>
      <c r="E600" s="20">
        <v>0.389</v>
      </c>
      <c r="F600" s="8">
        <v>8.26</v>
      </c>
      <c r="G600" s="20">
        <v>0.249</v>
      </c>
      <c r="H600" s="9">
        <v>84.9</v>
      </c>
    </row>
    <row r="601" spans="1:8" ht="15">
      <c r="A601" s="19">
        <v>3</v>
      </c>
      <c r="B601" s="8">
        <v>48.7</v>
      </c>
      <c r="C601" s="11">
        <f t="shared" si="10"/>
        <v>9.352000000000002</v>
      </c>
      <c r="D601" s="8">
        <v>9.66</v>
      </c>
      <c r="E601" s="20">
        <v>0.39</v>
      </c>
      <c r="F601" s="8">
        <v>8.25</v>
      </c>
      <c r="G601" s="20">
        <v>0.249</v>
      </c>
      <c r="H601" s="9">
        <v>83.9</v>
      </c>
    </row>
    <row r="602" spans="1:8" ht="15">
      <c r="A602" s="19">
        <v>4</v>
      </c>
      <c r="B602" s="8">
        <v>48.8</v>
      </c>
      <c r="C602" s="11">
        <f t="shared" si="10"/>
        <v>9.408</v>
      </c>
      <c r="D602" s="8">
        <v>9.54</v>
      </c>
      <c r="E602" s="20">
        <v>0.389</v>
      </c>
      <c r="F602" s="8">
        <v>8.24</v>
      </c>
      <c r="G602" s="20">
        <v>0.249</v>
      </c>
      <c r="H602" s="9">
        <v>82.9</v>
      </c>
    </row>
    <row r="603" spans="1:8" ht="15">
      <c r="A603" s="19">
        <v>5</v>
      </c>
      <c r="B603" s="8">
        <v>48.7</v>
      </c>
      <c r="C603" s="11">
        <f t="shared" si="10"/>
        <v>9.352000000000002</v>
      </c>
      <c r="D603" s="8">
        <v>9.37</v>
      </c>
      <c r="E603" s="20">
        <v>0.39</v>
      </c>
      <c r="F603" s="8">
        <v>8.24</v>
      </c>
      <c r="G603" s="20">
        <v>0.249</v>
      </c>
      <c r="H603" s="9">
        <v>82</v>
      </c>
    </row>
    <row r="604" spans="1:8" ht="15">
      <c r="A604" s="19">
        <v>6</v>
      </c>
      <c r="B604" s="8">
        <v>48.4</v>
      </c>
      <c r="C604" s="11">
        <f t="shared" si="10"/>
        <v>9.184</v>
      </c>
      <c r="D604" s="8">
        <v>9.3</v>
      </c>
      <c r="E604" s="20">
        <v>0.39</v>
      </c>
      <c r="F604" s="8">
        <v>8.22</v>
      </c>
      <c r="G604" s="20">
        <v>0.25</v>
      </c>
      <c r="H604" s="9">
        <v>80.4</v>
      </c>
    </row>
    <row r="605" spans="1:8" ht="15">
      <c r="A605" s="19">
        <v>7</v>
      </c>
      <c r="B605" s="8">
        <v>47</v>
      </c>
      <c r="C605" s="11">
        <f t="shared" si="10"/>
        <v>8.4</v>
      </c>
      <c r="D605" s="8">
        <v>7.35</v>
      </c>
      <c r="E605" s="20">
        <v>0.394</v>
      </c>
      <c r="F605" s="8">
        <v>8.03</v>
      </c>
      <c r="G605" s="20">
        <v>0.253</v>
      </c>
      <c r="H605" s="9">
        <v>62.4</v>
      </c>
    </row>
    <row r="606" spans="1:8" ht="15">
      <c r="A606" s="19">
        <v>8</v>
      </c>
      <c r="B606" s="8">
        <v>46</v>
      </c>
      <c r="C606" s="11">
        <f t="shared" si="10"/>
        <v>7.840000000000001</v>
      </c>
      <c r="D606" s="8">
        <v>2.09</v>
      </c>
      <c r="E606" s="20">
        <v>0.41300000000000003</v>
      </c>
      <c r="F606" s="8">
        <v>7.74</v>
      </c>
      <c r="G606" s="20">
        <v>0.262</v>
      </c>
      <c r="H606" s="9">
        <v>14.7</v>
      </c>
    </row>
    <row r="607" spans="1:8" ht="15">
      <c r="A607" s="19">
        <v>9</v>
      </c>
      <c r="B607" s="11">
        <v>42.2</v>
      </c>
      <c r="C607" s="11">
        <f t="shared" si="10"/>
        <v>5.712000000000002</v>
      </c>
      <c r="D607" s="8">
        <v>1.13</v>
      </c>
      <c r="E607" s="20">
        <v>0.463</v>
      </c>
      <c r="F607" s="8">
        <v>7.4</v>
      </c>
      <c r="G607" s="20">
        <v>0.96</v>
      </c>
      <c r="H607" s="9">
        <v>8</v>
      </c>
    </row>
    <row r="608" spans="1:8" ht="15">
      <c r="A608" s="19">
        <v>10</v>
      </c>
      <c r="B608" s="8">
        <v>40.6</v>
      </c>
      <c r="C608" s="11">
        <f t="shared" si="10"/>
        <v>4.816000000000002</v>
      </c>
      <c r="D608" s="8">
        <v>0.93</v>
      </c>
      <c r="E608" s="20">
        <v>0.46900000000000003</v>
      </c>
      <c r="F608" s="8">
        <v>7.36</v>
      </c>
      <c r="G608" s="20">
        <v>0.299</v>
      </c>
      <c r="H608" s="9">
        <v>7.1</v>
      </c>
    </row>
    <row r="609" spans="1:8" ht="15">
      <c r="A609" s="19">
        <v>11</v>
      </c>
      <c r="B609" s="8">
        <v>40.4</v>
      </c>
      <c r="C609" s="11">
        <f t="shared" si="10"/>
        <v>4.704</v>
      </c>
      <c r="D609" s="8">
        <v>0.88</v>
      </c>
      <c r="E609" s="20">
        <v>0.47100000000000003</v>
      </c>
      <c r="F609" s="8">
        <v>7.35</v>
      </c>
      <c r="G609" s="20">
        <v>0.302</v>
      </c>
      <c r="H609" s="9">
        <v>6.8</v>
      </c>
    </row>
    <row r="610" spans="1:8" ht="15">
      <c r="A610" s="19">
        <v>12</v>
      </c>
      <c r="B610" s="8">
        <v>40.4</v>
      </c>
      <c r="C610" s="11">
        <f t="shared" si="10"/>
        <v>4.704</v>
      </c>
      <c r="D610" s="8">
        <v>0.86</v>
      </c>
      <c r="E610" s="20">
        <v>0.47700000000000004</v>
      </c>
      <c r="F610" s="8">
        <v>7.32</v>
      </c>
      <c r="G610" s="20">
        <v>0.305</v>
      </c>
      <c r="H610" s="9">
        <v>6.7</v>
      </c>
    </row>
    <row r="611" spans="1:8" ht="15">
      <c r="A611" s="19">
        <v>13</v>
      </c>
      <c r="B611" s="8">
        <v>40.3</v>
      </c>
      <c r="C611" s="11">
        <f t="shared" si="10"/>
        <v>4.647999999999999</v>
      </c>
      <c r="D611" s="8">
        <v>0.83</v>
      </c>
      <c r="E611" s="20">
        <v>0.482</v>
      </c>
      <c r="F611" s="8">
        <v>7.29</v>
      </c>
      <c r="G611" s="20">
        <v>0.306</v>
      </c>
      <c r="H611" s="9">
        <v>6.5</v>
      </c>
    </row>
    <row r="612" spans="1:8" ht="15">
      <c r="A612" s="5">
        <v>14</v>
      </c>
      <c r="B612" s="8">
        <v>40.3</v>
      </c>
      <c r="C612" s="11">
        <f t="shared" si="10"/>
        <v>4.647999999999999</v>
      </c>
      <c r="D612" s="8">
        <v>0.81</v>
      </c>
      <c r="E612" s="20">
        <v>0.493</v>
      </c>
      <c r="F612" s="8">
        <v>7.25</v>
      </c>
      <c r="G612" s="1">
        <v>0.313</v>
      </c>
      <c r="H612" s="9">
        <v>6.3</v>
      </c>
    </row>
    <row r="613" spans="1:8" ht="15">
      <c r="A613" s="5">
        <v>15</v>
      </c>
      <c r="B613" s="11">
        <v>40.2</v>
      </c>
      <c r="C613" s="11">
        <f t="shared" si="10"/>
        <v>4.592000000000002</v>
      </c>
      <c r="D613" s="11">
        <v>0.8</v>
      </c>
      <c r="E613" s="21">
        <v>0.504</v>
      </c>
      <c r="F613" s="11">
        <v>7.2</v>
      </c>
      <c r="G613" s="20">
        <v>0.322</v>
      </c>
      <c r="H613" s="1">
        <v>6.2</v>
      </c>
    </row>
    <row r="614" spans="1:8" ht="15">
      <c r="A614" s="5">
        <v>16</v>
      </c>
      <c r="B614" s="11">
        <v>40.1</v>
      </c>
      <c r="C614" s="11">
        <f t="shared" si="10"/>
        <v>4.536000000000001</v>
      </c>
      <c r="D614" s="11">
        <v>0.8</v>
      </c>
      <c r="E614" s="21">
        <v>0.535</v>
      </c>
      <c r="F614" s="11">
        <v>7.11</v>
      </c>
      <c r="G614" s="21">
        <v>0.353</v>
      </c>
      <c r="H614" s="1">
        <v>6.2</v>
      </c>
    </row>
    <row r="615" spans="1:8" ht="15">
      <c r="A615" s="5">
        <v>17</v>
      </c>
      <c r="B615" s="11">
        <v>40.1</v>
      </c>
      <c r="C615" s="11">
        <f t="shared" si="10"/>
        <v>4.536000000000001</v>
      </c>
      <c r="D615" s="11">
        <v>0.79</v>
      </c>
      <c r="E615" s="21">
        <v>0.558</v>
      </c>
      <c r="F615" s="11">
        <v>7.03</v>
      </c>
      <c r="G615" s="21">
        <v>0.358</v>
      </c>
      <c r="H615" s="1">
        <v>6.1</v>
      </c>
    </row>
    <row r="616" spans="1:8" ht="15">
      <c r="A616" s="5">
        <v>18</v>
      </c>
      <c r="B616" s="11">
        <v>40.1</v>
      </c>
      <c r="C616" s="11">
        <f t="shared" si="10"/>
        <v>4.536000000000001</v>
      </c>
      <c r="D616" s="11">
        <v>0.79</v>
      </c>
      <c r="E616" s="21">
        <v>0.57</v>
      </c>
      <c r="F616" s="11">
        <v>7.01</v>
      </c>
      <c r="G616" s="21">
        <v>0.364</v>
      </c>
      <c r="H616" s="1">
        <v>6.1</v>
      </c>
    </row>
    <row r="617" spans="1:8" ht="15">
      <c r="A617" s="5">
        <v>19</v>
      </c>
      <c r="B617" s="11"/>
      <c r="D617" s="11"/>
      <c r="E617" s="21"/>
      <c r="F617" s="11"/>
      <c r="G617" s="21"/>
      <c r="H617" s="1"/>
    </row>
    <row r="621" ht="15.75">
      <c r="A621" s="24" t="s">
        <v>33</v>
      </c>
    </row>
    <row r="624" spans="2:8" ht="15">
      <c r="B624" s="15" t="s">
        <v>22</v>
      </c>
      <c r="C624" s="8"/>
      <c r="D624" s="7" t="s">
        <v>34</v>
      </c>
      <c r="E624" s="7"/>
      <c r="F624" s="7"/>
      <c r="G624" s="7"/>
      <c r="H624" s="12"/>
    </row>
    <row r="625" spans="2:8" ht="15">
      <c r="B625" s="3">
        <v>36468</v>
      </c>
      <c r="C625" s="8"/>
      <c r="D625" s="7" t="s">
        <v>35</v>
      </c>
      <c r="E625" s="7"/>
      <c r="F625" s="7"/>
      <c r="G625" s="7"/>
      <c r="H625" s="12"/>
    </row>
    <row r="626" spans="2:8" ht="15">
      <c r="B626" s="15"/>
      <c r="C626" s="8"/>
      <c r="D626" s="7"/>
      <c r="E626" s="7"/>
      <c r="F626" s="7"/>
      <c r="G626" s="7"/>
      <c r="H626" s="12"/>
    </row>
    <row r="627" spans="1:8" ht="15">
      <c r="A627" s="16" t="s">
        <v>23</v>
      </c>
      <c r="B627" s="17" t="s">
        <v>30</v>
      </c>
      <c r="C627" s="23" t="s">
        <v>24</v>
      </c>
      <c r="D627" s="17" t="s">
        <v>25</v>
      </c>
      <c r="E627" s="17" t="s">
        <v>26</v>
      </c>
      <c r="F627" s="17" t="s">
        <v>27</v>
      </c>
      <c r="G627" s="17" t="s">
        <v>28</v>
      </c>
      <c r="H627" s="18" t="s">
        <v>29</v>
      </c>
    </row>
    <row r="628" spans="1:8" ht="15">
      <c r="A628" s="19">
        <v>0</v>
      </c>
      <c r="B628" s="11">
        <v>45.8</v>
      </c>
      <c r="C628" s="11">
        <f aca="true" t="shared" si="11" ref="C628:C646">(B628-32)*0.56</f>
        <v>7.727999999999999</v>
      </c>
      <c r="D628" s="8">
        <v>7.8</v>
      </c>
      <c r="E628" s="20">
        <v>0.41400000000000003</v>
      </c>
      <c r="F628" s="8">
        <v>7.06</v>
      </c>
      <c r="G628" s="20">
        <v>0.264</v>
      </c>
      <c r="H628" s="9">
        <v>64.9</v>
      </c>
    </row>
    <row r="629" spans="1:8" ht="15">
      <c r="A629" s="19">
        <v>1</v>
      </c>
      <c r="B629" s="8">
        <v>45.8</v>
      </c>
      <c r="C629" s="11">
        <f t="shared" si="11"/>
        <v>7.727999999999999</v>
      </c>
      <c r="D629" s="8">
        <v>7.7</v>
      </c>
      <c r="E629" s="20">
        <v>0.41400000000000003</v>
      </c>
      <c r="F629" s="8">
        <v>7.05</v>
      </c>
      <c r="G629" s="20">
        <v>0.264</v>
      </c>
      <c r="H629" s="9">
        <v>64.1</v>
      </c>
    </row>
    <row r="630" spans="1:8" ht="15">
      <c r="A630" s="19">
        <v>2</v>
      </c>
      <c r="B630" s="8">
        <v>45.8</v>
      </c>
      <c r="C630" s="11">
        <f t="shared" si="11"/>
        <v>7.727999999999999</v>
      </c>
      <c r="D630" s="8">
        <v>7.64</v>
      </c>
      <c r="E630" s="20">
        <v>0.41400000000000003</v>
      </c>
      <c r="F630" s="8">
        <v>7.02</v>
      </c>
      <c r="G630" s="20">
        <v>0.265</v>
      </c>
      <c r="H630" s="9">
        <v>63.6</v>
      </c>
    </row>
    <row r="631" spans="1:8" ht="15">
      <c r="A631" s="19">
        <v>3</v>
      </c>
      <c r="B631" s="8">
        <v>45.8</v>
      </c>
      <c r="C631" s="11">
        <f t="shared" si="11"/>
        <v>7.727999999999999</v>
      </c>
      <c r="D631" s="8">
        <v>7.57</v>
      </c>
      <c r="E631" s="20">
        <v>0.41400000000000003</v>
      </c>
      <c r="F631" s="8">
        <v>7</v>
      </c>
      <c r="G631" s="20">
        <v>0.265</v>
      </c>
      <c r="H631" s="9">
        <v>63.4</v>
      </c>
    </row>
    <row r="632" spans="1:8" ht="15">
      <c r="A632" s="19">
        <v>4</v>
      </c>
      <c r="B632" s="8">
        <v>45.8</v>
      </c>
      <c r="C632" s="11">
        <f t="shared" si="11"/>
        <v>7.727999999999999</v>
      </c>
      <c r="D632" s="8">
        <v>7.55</v>
      </c>
      <c r="E632" s="20">
        <v>0.41400000000000003</v>
      </c>
      <c r="F632" s="8">
        <v>6.99</v>
      </c>
      <c r="G632" s="20">
        <v>0.265</v>
      </c>
      <c r="H632" s="9">
        <v>63.1</v>
      </c>
    </row>
    <row r="633" spans="1:8" ht="15">
      <c r="A633" s="19">
        <v>5</v>
      </c>
      <c r="B633" s="8">
        <v>45.8</v>
      </c>
      <c r="C633" s="11">
        <f t="shared" si="11"/>
        <v>7.727999999999999</v>
      </c>
      <c r="D633" s="8">
        <v>7.5</v>
      </c>
      <c r="E633" s="20">
        <v>0.41400000000000003</v>
      </c>
      <c r="F633" s="8">
        <v>6.98</v>
      </c>
      <c r="G633" s="20">
        <v>0.265</v>
      </c>
      <c r="H633" s="9">
        <v>62.7</v>
      </c>
    </row>
    <row r="634" spans="1:8" ht="15">
      <c r="A634" s="19">
        <v>6</v>
      </c>
      <c r="B634" s="8">
        <v>45.8</v>
      </c>
      <c r="C634" s="11">
        <f t="shared" si="11"/>
        <v>7.727999999999999</v>
      </c>
      <c r="D634" s="8">
        <v>7.52</v>
      </c>
      <c r="E634" s="20">
        <v>0.41400000000000003</v>
      </c>
      <c r="F634" s="8">
        <v>6.98</v>
      </c>
      <c r="G634" s="20">
        <v>0.265</v>
      </c>
      <c r="H634" s="9">
        <v>63</v>
      </c>
    </row>
    <row r="635" spans="1:8" ht="15">
      <c r="A635" s="19">
        <v>7</v>
      </c>
      <c r="B635" s="8">
        <v>45.8</v>
      </c>
      <c r="C635" s="11">
        <f t="shared" si="11"/>
        <v>7.727999999999999</v>
      </c>
      <c r="D635" s="8">
        <v>7.48</v>
      </c>
      <c r="E635" s="20">
        <v>0.41400000000000003</v>
      </c>
      <c r="F635" s="8">
        <v>6.97</v>
      </c>
      <c r="G635" s="20">
        <v>0.265</v>
      </c>
      <c r="H635" s="9">
        <v>62.4</v>
      </c>
    </row>
    <row r="636" spans="1:8" ht="15">
      <c r="A636" s="19">
        <v>8</v>
      </c>
      <c r="B636" s="8">
        <v>45.8</v>
      </c>
      <c r="C636" s="11">
        <f t="shared" si="11"/>
        <v>7.727999999999999</v>
      </c>
      <c r="D636" s="8">
        <v>7.36</v>
      </c>
      <c r="E636" s="20">
        <v>0.41600000000000004</v>
      </c>
      <c r="F636" s="8">
        <v>6.97</v>
      </c>
      <c r="G636" s="20">
        <v>0.266</v>
      </c>
      <c r="H636" s="9">
        <v>60.8</v>
      </c>
    </row>
    <row r="637" spans="1:8" ht="15">
      <c r="A637" s="19">
        <v>9</v>
      </c>
      <c r="B637" s="11">
        <v>45.6</v>
      </c>
      <c r="C637" s="11">
        <f t="shared" si="11"/>
        <v>7.616000000000001</v>
      </c>
      <c r="D637" s="8">
        <v>4.8</v>
      </c>
      <c r="E637" s="20">
        <v>0.427</v>
      </c>
      <c r="F637" s="8">
        <v>6.9</v>
      </c>
      <c r="G637" s="20">
        <v>0.275</v>
      </c>
      <c r="H637" s="9">
        <v>40.8</v>
      </c>
    </row>
    <row r="638" spans="1:8" ht="15">
      <c r="A638" s="19">
        <v>10</v>
      </c>
      <c r="B638" s="8">
        <v>43.2</v>
      </c>
      <c r="C638" s="11">
        <f t="shared" si="11"/>
        <v>6.272000000000002</v>
      </c>
      <c r="D638" s="8">
        <v>0.91</v>
      </c>
      <c r="E638" s="20">
        <v>0.453</v>
      </c>
      <c r="F638" s="8">
        <v>7.22</v>
      </c>
      <c r="G638" s="20">
        <v>0.27</v>
      </c>
      <c r="H638" s="9">
        <v>7.2</v>
      </c>
    </row>
    <row r="639" spans="1:8" ht="15">
      <c r="A639" s="19">
        <v>11</v>
      </c>
      <c r="B639" s="8">
        <v>41.2</v>
      </c>
      <c r="C639" s="11">
        <f t="shared" si="11"/>
        <v>5.152000000000002</v>
      </c>
      <c r="D639" s="8">
        <v>0.85</v>
      </c>
      <c r="E639" s="20">
        <v>0.47200000000000003</v>
      </c>
      <c r="F639" s="8">
        <v>7.35</v>
      </c>
      <c r="G639" s="20">
        <v>0.302</v>
      </c>
      <c r="H639" s="9">
        <v>6.6</v>
      </c>
    </row>
    <row r="640" spans="1:8" ht="15">
      <c r="A640" s="19">
        <v>12</v>
      </c>
      <c r="B640" s="8">
        <v>40.7</v>
      </c>
      <c r="C640" s="11">
        <f t="shared" si="11"/>
        <v>4.872000000000002</v>
      </c>
      <c r="D640" s="8">
        <v>0.81</v>
      </c>
      <c r="E640" s="1">
        <v>0.47600000000000003</v>
      </c>
      <c r="F640" s="8">
        <v>7.38</v>
      </c>
      <c r="G640" s="20">
        <v>0.304</v>
      </c>
      <c r="H640" s="9">
        <v>6.3</v>
      </c>
    </row>
    <row r="641" spans="1:8" ht="15">
      <c r="A641" s="19">
        <v>13</v>
      </c>
      <c r="B641" s="8">
        <v>40.6</v>
      </c>
      <c r="C641" s="11">
        <f t="shared" si="11"/>
        <v>4.816000000000002</v>
      </c>
      <c r="D641" s="8">
        <v>0.79</v>
      </c>
      <c r="E641" s="20">
        <v>0.484</v>
      </c>
      <c r="F641" s="8">
        <v>7.36</v>
      </c>
      <c r="G641" s="20">
        <v>0.31</v>
      </c>
      <c r="H641" s="9">
        <v>6.1</v>
      </c>
    </row>
    <row r="642" spans="1:8" ht="15">
      <c r="A642" s="5">
        <v>14</v>
      </c>
      <c r="B642" s="8">
        <v>40.5</v>
      </c>
      <c r="C642" s="11">
        <f t="shared" si="11"/>
        <v>4.760000000000001</v>
      </c>
      <c r="D642" s="8">
        <v>0.77</v>
      </c>
      <c r="E642" s="20">
        <v>0.49</v>
      </c>
      <c r="F642" s="8">
        <v>7.34</v>
      </c>
      <c r="G642" s="1">
        <v>0.313</v>
      </c>
      <c r="H642" s="9">
        <v>6</v>
      </c>
    </row>
    <row r="643" spans="1:8" ht="15">
      <c r="A643" s="5">
        <v>15</v>
      </c>
      <c r="B643" s="11">
        <v>40.3</v>
      </c>
      <c r="C643" s="11">
        <f t="shared" si="11"/>
        <v>4.647999999999999</v>
      </c>
      <c r="D643" s="11">
        <v>0.77</v>
      </c>
      <c r="E643" s="20">
        <v>0.5</v>
      </c>
      <c r="F643" s="11">
        <v>7.3</v>
      </c>
      <c r="G643" s="20">
        <v>0.32</v>
      </c>
      <c r="H643" s="12">
        <v>6</v>
      </c>
    </row>
    <row r="644" spans="1:8" ht="15">
      <c r="A644" s="5">
        <v>16</v>
      </c>
      <c r="B644" s="11">
        <v>40.2</v>
      </c>
      <c r="C644" s="11">
        <f t="shared" si="11"/>
        <v>4.592000000000002</v>
      </c>
      <c r="D644" s="11">
        <v>0.76</v>
      </c>
      <c r="E644" s="21">
        <v>0.511</v>
      </c>
      <c r="F644" s="11">
        <v>7.27</v>
      </c>
      <c r="G644" s="21">
        <v>0.327</v>
      </c>
      <c r="H644" s="12">
        <v>5.9</v>
      </c>
    </row>
    <row r="645" spans="1:8" ht="15">
      <c r="A645" s="5">
        <v>17</v>
      </c>
      <c r="B645" s="11">
        <v>40.2</v>
      </c>
      <c r="C645" s="11">
        <f t="shared" si="11"/>
        <v>4.592000000000002</v>
      </c>
      <c r="D645" s="11">
        <v>0.76</v>
      </c>
      <c r="E645" s="21">
        <v>0.517</v>
      </c>
      <c r="F645" s="11">
        <v>7.24</v>
      </c>
      <c r="G645" s="21">
        <v>0.331</v>
      </c>
      <c r="H645" s="12">
        <v>5.9</v>
      </c>
    </row>
    <row r="646" spans="1:8" ht="15">
      <c r="A646" s="5">
        <v>18</v>
      </c>
      <c r="B646" s="11">
        <v>40.2</v>
      </c>
      <c r="C646" s="11">
        <f t="shared" si="11"/>
        <v>4.592000000000002</v>
      </c>
      <c r="D646" s="11">
        <v>0.76</v>
      </c>
      <c r="E646" s="21">
        <v>0.521</v>
      </c>
      <c r="F646" s="11">
        <v>7.23</v>
      </c>
      <c r="G646" s="21">
        <v>0.335</v>
      </c>
      <c r="H646" s="12">
        <v>5.8</v>
      </c>
    </row>
    <row r="647" spans="1:8" ht="15">
      <c r="A647" s="5">
        <v>19</v>
      </c>
      <c r="B647" s="11"/>
      <c r="C647" s="11"/>
      <c r="D647" s="11"/>
      <c r="E647" s="21"/>
      <c r="F647" s="11"/>
      <c r="G647" s="21"/>
      <c r="H647" s="1"/>
    </row>
    <row r="648" spans="2:8" ht="15">
      <c r="B648" s="5"/>
      <c r="C648" s="11"/>
      <c r="D648" s="11"/>
      <c r="E648" s="21"/>
      <c r="F648" s="11"/>
      <c r="G648" s="21"/>
      <c r="H648" s="1"/>
    </row>
    <row r="653" spans="2:8" ht="15">
      <c r="B653" s="15" t="s">
        <v>22</v>
      </c>
      <c r="C653" s="8"/>
      <c r="D653" s="7" t="s">
        <v>36</v>
      </c>
      <c r="E653" s="7"/>
      <c r="F653" s="7"/>
      <c r="G653" s="7"/>
      <c r="H653" s="12"/>
    </row>
    <row r="654" spans="2:8" ht="15">
      <c r="B654" s="3">
        <v>36472</v>
      </c>
      <c r="C654" s="8"/>
      <c r="D654" s="7"/>
      <c r="E654" s="7"/>
      <c r="F654" s="7"/>
      <c r="G654" s="7"/>
      <c r="H654" s="12"/>
    </row>
    <row r="655" spans="2:8" ht="15">
      <c r="B655" s="15"/>
      <c r="C655" s="8"/>
      <c r="D655" s="7"/>
      <c r="E655" s="7"/>
      <c r="F655" s="7"/>
      <c r="G655" s="7"/>
      <c r="H655" s="12"/>
    </row>
    <row r="656" spans="1:8" ht="15">
      <c r="A656" s="16" t="s">
        <v>23</v>
      </c>
      <c r="B656" s="17" t="s">
        <v>30</v>
      </c>
      <c r="C656" s="23" t="s">
        <v>24</v>
      </c>
      <c r="D656" s="17" t="s">
        <v>25</v>
      </c>
      <c r="E656" s="17" t="s">
        <v>26</v>
      </c>
      <c r="F656" s="17" t="s">
        <v>27</v>
      </c>
      <c r="G656" s="17" t="s">
        <v>28</v>
      </c>
      <c r="H656" s="18" t="s">
        <v>29</v>
      </c>
    </row>
    <row r="657" spans="1:8" ht="15">
      <c r="A657" s="19">
        <v>0</v>
      </c>
      <c r="B657" s="11">
        <v>45.7</v>
      </c>
      <c r="C657" s="11">
        <f aca="true" t="shared" si="12" ref="C657:C674">(B657-32)*0.56</f>
        <v>7.672000000000002</v>
      </c>
      <c r="D657" s="8">
        <v>6.28</v>
      </c>
      <c r="E657" s="20">
        <v>0.41600000000000004</v>
      </c>
      <c r="F657" s="8">
        <v>7.02</v>
      </c>
      <c r="G657" s="20">
        <v>0.266</v>
      </c>
      <c r="H657" s="9">
        <v>51.7</v>
      </c>
    </row>
    <row r="658" spans="1:8" ht="15">
      <c r="A658" s="19">
        <v>1</v>
      </c>
      <c r="B658" s="8">
        <v>45.3</v>
      </c>
      <c r="C658" s="11">
        <f t="shared" si="12"/>
        <v>7.4479999999999995</v>
      </c>
      <c r="D658" s="8">
        <v>5.93</v>
      </c>
      <c r="E658" s="20">
        <v>0.41600000000000004</v>
      </c>
      <c r="F658" s="8">
        <v>7.01</v>
      </c>
      <c r="G658" s="20">
        <v>0.266</v>
      </c>
      <c r="H658" s="9">
        <v>49.1</v>
      </c>
    </row>
    <row r="659" spans="1:8" ht="15">
      <c r="A659" s="19">
        <v>2</v>
      </c>
      <c r="B659" s="8">
        <v>45</v>
      </c>
      <c r="C659" s="11">
        <f t="shared" si="12"/>
        <v>7.280000000000001</v>
      </c>
      <c r="D659" s="8">
        <v>5.78</v>
      </c>
      <c r="E659" s="20">
        <v>0.41600000000000004</v>
      </c>
      <c r="F659" s="8">
        <v>6.99</v>
      </c>
      <c r="G659" s="20">
        <v>0.266</v>
      </c>
      <c r="H659" s="9">
        <v>48</v>
      </c>
    </row>
    <row r="660" spans="1:8" ht="15">
      <c r="A660" s="19">
        <v>3</v>
      </c>
      <c r="B660" s="8">
        <v>44.9</v>
      </c>
      <c r="C660" s="11">
        <f t="shared" si="12"/>
        <v>7.224</v>
      </c>
      <c r="D660" s="8">
        <v>5.67</v>
      </c>
      <c r="E660" s="20">
        <v>0.41600000000000004</v>
      </c>
      <c r="F660" s="8">
        <v>6.98</v>
      </c>
      <c r="G660" s="20">
        <v>0.266</v>
      </c>
      <c r="H660" s="9">
        <v>46.9</v>
      </c>
    </row>
    <row r="661" spans="1:8" ht="15">
      <c r="A661" s="19">
        <v>4</v>
      </c>
      <c r="B661" s="8">
        <v>44.9</v>
      </c>
      <c r="C661" s="11">
        <f t="shared" si="12"/>
        <v>7.224</v>
      </c>
      <c r="D661" s="8">
        <v>5.67</v>
      </c>
      <c r="E661" s="20">
        <v>0.41600000000000004</v>
      </c>
      <c r="F661" s="8">
        <v>6.97</v>
      </c>
      <c r="G661" s="20">
        <v>0.266</v>
      </c>
      <c r="H661" s="9">
        <v>46.9</v>
      </c>
    </row>
    <row r="662" spans="1:8" ht="15">
      <c r="A662" s="19">
        <v>5</v>
      </c>
      <c r="B662" s="8">
        <v>44.8</v>
      </c>
      <c r="C662" s="11">
        <f t="shared" si="12"/>
        <v>7.167999999999999</v>
      </c>
      <c r="D662" s="8">
        <v>5.6</v>
      </c>
      <c r="E662" s="20">
        <v>0.41600000000000004</v>
      </c>
      <c r="F662" s="8">
        <v>6.97</v>
      </c>
      <c r="G662" s="20">
        <v>0.266</v>
      </c>
      <c r="H662" s="9">
        <v>46.2</v>
      </c>
    </row>
    <row r="663" spans="1:8" ht="15">
      <c r="A663" s="19">
        <v>6</v>
      </c>
      <c r="B663" s="8">
        <v>44.8</v>
      </c>
      <c r="C663" s="11">
        <f t="shared" si="12"/>
        <v>7.167999999999999</v>
      </c>
      <c r="D663" s="8">
        <v>5.49</v>
      </c>
      <c r="E663" s="20">
        <v>0.417</v>
      </c>
      <c r="F663" s="8">
        <v>6.96</v>
      </c>
      <c r="G663" s="20">
        <v>0.267</v>
      </c>
      <c r="H663" s="9">
        <v>45.4</v>
      </c>
    </row>
    <row r="664" spans="1:8" ht="15">
      <c r="A664" s="19">
        <v>7</v>
      </c>
      <c r="B664" s="8">
        <v>44.8</v>
      </c>
      <c r="C664" s="11">
        <f t="shared" si="12"/>
        <v>7.167999999999999</v>
      </c>
      <c r="D664" s="8">
        <v>5.44</v>
      </c>
      <c r="E664" s="20">
        <v>0.417</v>
      </c>
      <c r="F664" s="8">
        <v>6.95</v>
      </c>
      <c r="G664" s="20">
        <v>0.267</v>
      </c>
      <c r="H664" s="9">
        <v>45</v>
      </c>
    </row>
    <row r="665" spans="1:8" ht="15">
      <c r="A665" s="19">
        <v>8</v>
      </c>
      <c r="B665" s="8">
        <v>44.8</v>
      </c>
      <c r="C665" s="11">
        <f t="shared" si="12"/>
        <v>7.167999999999999</v>
      </c>
      <c r="D665" s="8">
        <v>5.27</v>
      </c>
      <c r="E665" s="20">
        <v>0.417</v>
      </c>
      <c r="F665" s="8">
        <v>6.95</v>
      </c>
      <c r="G665" s="20">
        <v>0.267</v>
      </c>
      <c r="H665" s="9">
        <v>44.1</v>
      </c>
    </row>
    <row r="666" spans="1:8" ht="15">
      <c r="A666" s="19">
        <v>9</v>
      </c>
      <c r="B666" s="11">
        <v>44.7</v>
      </c>
      <c r="C666" s="11">
        <f t="shared" si="12"/>
        <v>7.112000000000002</v>
      </c>
      <c r="D666" s="8">
        <v>4.9</v>
      </c>
      <c r="E666" s="20">
        <v>0.418</v>
      </c>
      <c r="F666" s="8">
        <v>6.95</v>
      </c>
      <c r="G666" s="20">
        <v>0.267</v>
      </c>
      <c r="H666" s="9">
        <v>40.2</v>
      </c>
    </row>
    <row r="667" spans="1:8" ht="15">
      <c r="A667" s="19">
        <v>10</v>
      </c>
      <c r="B667" s="8">
        <v>43.9</v>
      </c>
      <c r="C667" s="11">
        <f t="shared" si="12"/>
        <v>6.664</v>
      </c>
      <c r="D667" s="8">
        <v>0.56</v>
      </c>
      <c r="E667" s="20">
        <v>0.447</v>
      </c>
      <c r="F667" s="8">
        <v>7.05</v>
      </c>
      <c r="G667" s="20">
        <v>0.28300000000000003</v>
      </c>
      <c r="H667" s="9">
        <v>4.4</v>
      </c>
    </row>
    <row r="668" spans="1:8" ht="15">
      <c r="A668" s="19">
        <v>11</v>
      </c>
      <c r="B668" s="8">
        <v>41.7</v>
      </c>
      <c r="C668" s="11">
        <f t="shared" si="12"/>
        <v>5.432000000000002</v>
      </c>
      <c r="D668" s="8">
        <v>0.5</v>
      </c>
      <c r="E668" s="20">
        <v>0.467</v>
      </c>
      <c r="F668" s="8">
        <v>7.26</v>
      </c>
      <c r="G668" s="20">
        <v>0.298</v>
      </c>
      <c r="H668" s="9">
        <v>3.7</v>
      </c>
    </row>
    <row r="669" spans="1:8" ht="15">
      <c r="A669" s="19">
        <v>12</v>
      </c>
      <c r="B669" s="8">
        <v>41.1</v>
      </c>
      <c r="C669" s="11">
        <f t="shared" si="12"/>
        <v>5.096000000000001</v>
      </c>
      <c r="D669" s="8">
        <v>0.44</v>
      </c>
      <c r="E669" s="20">
        <v>0.475</v>
      </c>
      <c r="F669" s="8">
        <v>7.27</v>
      </c>
      <c r="G669" s="20">
        <v>0.304</v>
      </c>
      <c r="H669" s="9">
        <v>3.3</v>
      </c>
    </row>
    <row r="670" spans="1:8" ht="15">
      <c r="A670" s="19">
        <v>13</v>
      </c>
      <c r="B670" s="8">
        <v>40.7</v>
      </c>
      <c r="C670" s="11">
        <f t="shared" si="12"/>
        <v>4.872000000000002</v>
      </c>
      <c r="D670" s="8">
        <v>0.4</v>
      </c>
      <c r="E670" s="20">
        <v>0.482</v>
      </c>
      <c r="F670" s="8">
        <v>7.26</v>
      </c>
      <c r="G670" s="20">
        <v>0.308</v>
      </c>
      <c r="H670" s="9">
        <v>3.2</v>
      </c>
    </row>
    <row r="671" spans="1:8" ht="15">
      <c r="A671" s="5">
        <v>14</v>
      </c>
      <c r="B671" s="8">
        <v>40.5</v>
      </c>
      <c r="C671" s="11">
        <f t="shared" si="12"/>
        <v>4.760000000000001</v>
      </c>
      <c r="D671" s="8">
        <v>0.41</v>
      </c>
      <c r="E671" s="20">
        <v>0.49</v>
      </c>
      <c r="F671" s="8">
        <v>7.26</v>
      </c>
      <c r="G671" s="1">
        <v>0.313</v>
      </c>
      <c r="H671" s="9">
        <v>3.2</v>
      </c>
    </row>
    <row r="672" spans="1:8" ht="15">
      <c r="A672" s="5">
        <v>15</v>
      </c>
      <c r="B672" s="11">
        <v>40.3</v>
      </c>
      <c r="C672" s="11">
        <f t="shared" si="12"/>
        <v>4.647999999999999</v>
      </c>
      <c r="D672" s="11">
        <v>0.41</v>
      </c>
      <c r="E672" s="21">
        <v>0.5</v>
      </c>
      <c r="F672" s="11">
        <v>7.22</v>
      </c>
      <c r="G672" s="20">
        <v>0.319</v>
      </c>
      <c r="H672" s="12">
        <v>3.1</v>
      </c>
    </row>
    <row r="673" spans="1:8" ht="15">
      <c r="A673" s="5">
        <v>16</v>
      </c>
      <c r="B673" s="11">
        <v>40.3</v>
      </c>
      <c r="C673" s="11">
        <f t="shared" si="12"/>
        <v>4.647999999999999</v>
      </c>
      <c r="D673" s="11">
        <v>0.39</v>
      </c>
      <c r="E673" s="21">
        <v>0.506</v>
      </c>
      <c r="F673" s="11">
        <v>7.21</v>
      </c>
      <c r="G673" s="21">
        <v>0.324</v>
      </c>
      <c r="H673" s="12">
        <v>3</v>
      </c>
    </row>
    <row r="674" spans="1:8" ht="15">
      <c r="A674" s="5">
        <v>17</v>
      </c>
      <c r="B674" s="11">
        <v>40.2</v>
      </c>
      <c r="C674" s="11">
        <f t="shared" si="12"/>
        <v>4.592000000000002</v>
      </c>
      <c r="D674" s="11">
        <v>0.39</v>
      </c>
      <c r="E674" s="21">
        <v>0.509</v>
      </c>
      <c r="F674" s="11">
        <v>7.2</v>
      </c>
      <c r="G674" s="21">
        <v>0.326</v>
      </c>
      <c r="H674" s="12">
        <v>3</v>
      </c>
    </row>
    <row r="675" spans="1:8" ht="15">
      <c r="A675" s="5">
        <v>18</v>
      </c>
      <c r="B675" s="11"/>
      <c r="C675" s="11"/>
      <c r="D675" s="11"/>
      <c r="E675" s="21"/>
      <c r="F675" s="11"/>
      <c r="G675" s="21"/>
      <c r="H675" s="1"/>
    </row>
    <row r="676" spans="1:8" ht="15">
      <c r="A676" s="5">
        <v>19</v>
      </c>
      <c r="B676" s="11"/>
      <c r="C676" s="11"/>
      <c r="D676" s="11"/>
      <c r="E676" s="21"/>
      <c r="F676" s="11"/>
      <c r="G676" s="21"/>
      <c r="H676" s="1"/>
    </row>
    <row r="681" spans="2:8" ht="15">
      <c r="B681" s="15" t="s">
        <v>22</v>
      </c>
      <c r="C681" s="8"/>
      <c r="D681" s="7"/>
      <c r="E681" s="7"/>
      <c r="F681" s="7"/>
      <c r="G681" s="7"/>
      <c r="H681" s="12"/>
    </row>
    <row r="682" spans="2:8" ht="15">
      <c r="B682" s="3">
        <v>36494</v>
      </c>
      <c r="C682" s="8"/>
      <c r="D682" s="7"/>
      <c r="E682" s="7"/>
      <c r="F682" s="7"/>
      <c r="G682" s="7"/>
      <c r="H682" s="12"/>
    </row>
    <row r="683" spans="2:8" ht="15">
      <c r="B683" s="15"/>
      <c r="C683" s="8"/>
      <c r="D683" s="7"/>
      <c r="E683" s="7"/>
      <c r="F683" s="7"/>
      <c r="G683" s="7"/>
      <c r="H683" s="12"/>
    </row>
    <row r="684" spans="1:8" ht="15">
      <c r="A684" s="16" t="s">
        <v>23</v>
      </c>
      <c r="B684" s="17" t="s">
        <v>30</v>
      </c>
      <c r="C684" s="23" t="s">
        <v>24</v>
      </c>
      <c r="D684" s="17" t="s">
        <v>25</v>
      </c>
      <c r="E684" s="17" t="s">
        <v>26</v>
      </c>
      <c r="F684" s="17" t="s">
        <v>27</v>
      </c>
      <c r="G684" s="17" t="s">
        <v>28</v>
      </c>
      <c r="H684" s="18" t="s">
        <v>29</v>
      </c>
    </row>
    <row r="685" spans="1:8" ht="15">
      <c r="A685" s="19">
        <v>0</v>
      </c>
      <c r="B685" s="11">
        <v>41</v>
      </c>
      <c r="C685" s="11">
        <f aca="true" t="shared" si="13" ref="C685:C702">(B685-32)*0.56</f>
        <v>5.040000000000001</v>
      </c>
      <c r="D685" s="8">
        <v>3.55</v>
      </c>
      <c r="E685" s="20">
        <v>0.428</v>
      </c>
      <c r="F685" s="8">
        <v>6.74</v>
      </c>
      <c r="G685" s="20">
        <v>0.274</v>
      </c>
      <c r="H685" s="9">
        <v>27.2</v>
      </c>
    </row>
    <row r="686" spans="1:8" ht="15">
      <c r="A686" s="19">
        <v>1</v>
      </c>
      <c r="B686" s="8">
        <v>41.1</v>
      </c>
      <c r="C686" s="11">
        <f t="shared" si="13"/>
        <v>5.096000000000001</v>
      </c>
      <c r="D686" s="8">
        <v>3.18</v>
      </c>
      <c r="E686" s="20">
        <v>0.428</v>
      </c>
      <c r="F686" s="8">
        <v>7.02</v>
      </c>
      <c r="G686" s="20">
        <v>0.274</v>
      </c>
      <c r="H686" s="9">
        <v>24.8</v>
      </c>
    </row>
    <row r="687" spans="1:8" ht="15">
      <c r="A687" s="19">
        <v>2</v>
      </c>
      <c r="B687" s="8">
        <v>41</v>
      </c>
      <c r="C687" s="11">
        <f t="shared" si="13"/>
        <v>5.040000000000001</v>
      </c>
      <c r="D687" s="8">
        <v>3.03</v>
      </c>
      <c r="E687" s="20">
        <v>0.428</v>
      </c>
      <c r="F687" s="8">
        <v>7.09</v>
      </c>
      <c r="G687" s="20">
        <v>0.274</v>
      </c>
      <c r="H687" s="9">
        <v>23.3</v>
      </c>
    </row>
    <row r="688" spans="1:8" ht="15">
      <c r="A688" s="19">
        <v>3</v>
      </c>
      <c r="B688" s="8">
        <v>41</v>
      </c>
      <c r="C688" s="11">
        <f t="shared" si="13"/>
        <v>5.040000000000001</v>
      </c>
      <c r="D688" s="8">
        <v>2.98</v>
      </c>
      <c r="E688" s="20">
        <v>0.428</v>
      </c>
      <c r="F688" s="8">
        <v>7.18</v>
      </c>
      <c r="G688" s="20">
        <v>0.274</v>
      </c>
      <c r="H688" s="9">
        <v>23.2</v>
      </c>
    </row>
    <row r="689" spans="1:8" ht="15">
      <c r="A689" s="19">
        <v>4</v>
      </c>
      <c r="B689" s="8">
        <v>41</v>
      </c>
      <c r="C689" s="11">
        <f t="shared" si="13"/>
        <v>5.040000000000001</v>
      </c>
      <c r="D689" s="8">
        <v>2.92</v>
      </c>
      <c r="E689" s="20">
        <v>0.428</v>
      </c>
      <c r="F689" s="8">
        <v>7.22</v>
      </c>
      <c r="G689" s="20">
        <v>0.274</v>
      </c>
      <c r="H689" s="9">
        <v>22.8</v>
      </c>
    </row>
    <row r="690" spans="1:8" ht="15">
      <c r="A690" s="19">
        <v>5</v>
      </c>
      <c r="B690" s="8">
        <v>41</v>
      </c>
      <c r="C690" s="11">
        <f t="shared" si="13"/>
        <v>5.040000000000001</v>
      </c>
      <c r="D690" s="8">
        <v>2.86</v>
      </c>
      <c r="E690" s="20">
        <v>0.428</v>
      </c>
      <c r="F690" s="8">
        <v>7.25</v>
      </c>
      <c r="G690" s="20">
        <v>0.274</v>
      </c>
      <c r="H690" s="9">
        <v>22.2</v>
      </c>
    </row>
    <row r="691" spans="1:8" ht="15">
      <c r="A691" s="19">
        <v>6</v>
      </c>
      <c r="B691" s="8">
        <v>41</v>
      </c>
      <c r="C691" s="11">
        <f t="shared" si="13"/>
        <v>5.040000000000001</v>
      </c>
      <c r="D691" s="8">
        <v>2.81</v>
      </c>
      <c r="E691" s="20">
        <v>0.428</v>
      </c>
      <c r="F691" s="8">
        <v>7.26</v>
      </c>
      <c r="G691" s="20">
        <v>0.274</v>
      </c>
      <c r="H691" s="9">
        <v>22</v>
      </c>
    </row>
    <row r="692" spans="1:8" ht="15">
      <c r="A692" s="19">
        <v>7</v>
      </c>
      <c r="B692" s="8">
        <v>40.9</v>
      </c>
      <c r="C692" s="11">
        <f t="shared" si="13"/>
        <v>4.984</v>
      </c>
      <c r="D692" s="8">
        <v>2.82</v>
      </c>
      <c r="E692" s="20">
        <v>0.428</v>
      </c>
      <c r="F692" s="8">
        <v>7.28</v>
      </c>
      <c r="G692" s="20">
        <v>0.274</v>
      </c>
      <c r="H692" s="9">
        <v>22.1</v>
      </c>
    </row>
    <row r="693" spans="1:8" ht="15">
      <c r="A693" s="19">
        <v>8</v>
      </c>
      <c r="B693" s="8">
        <v>40.9</v>
      </c>
      <c r="C693" s="11">
        <f t="shared" si="13"/>
        <v>4.984</v>
      </c>
      <c r="D693" s="8">
        <v>2.82</v>
      </c>
      <c r="E693" s="20">
        <v>0.428</v>
      </c>
      <c r="F693" s="8">
        <v>7.29</v>
      </c>
      <c r="G693" s="20">
        <v>0.274</v>
      </c>
      <c r="H693" s="9">
        <v>21.9</v>
      </c>
    </row>
    <row r="694" spans="1:8" ht="15">
      <c r="A694" s="19">
        <v>9</v>
      </c>
      <c r="B694" s="11">
        <v>40.9</v>
      </c>
      <c r="C694" s="11">
        <f t="shared" si="13"/>
        <v>4.984</v>
      </c>
      <c r="D694" s="8">
        <v>2.76</v>
      </c>
      <c r="E694" s="20">
        <v>0.428</v>
      </c>
      <c r="F694" s="8">
        <v>7.3</v>
      </c>
      <c r="G694" s="20">
        <v>0.274</v>
      </c>
      <c r="H694" s="9">
        <v>21.6</v>
      </c>
    </row>
    <row r="695" spans="1:8" ht="15">
      <c r="A695" s="19">
        <v>10</v>
      </c>
      <c r="B695" s="8">
        <v>40.9</v>
      </c>
      <c r="C695" s="11">
        <f t="shared" si="13"/>
        <v>4.984</v>
      </c>
      <c r="D695" s="8">
        <v>2.75</v>
      </c>
      <c r="E695" s="20">
        <v>0.428</v>
      </c>
      <c r="F695" s="8">
        <v>7.31</v>
      </c>
      <c r="G695" s="20">
        <v>0.274</v>
      </c>
      <c r="H695" s="9">
        <v>21.4</v>
      </c>
    </row>
    <row r="696" spans="1:8" ht="15">
      <c r="A696" s="19">
        <v>11</v>
      </c>
      <c r="B696" s="8">
        <v>40.9</v>
      </c>
      <c r="C696" s="11">
        <f t="shared" si="13"/>
        <v>4.984</v>
      </c>
      <c r="D696" s="8">
        <v>2.69</v>
      </c>
      <c r="E696" s="1">
        <v>0.428</v>
      </c>
      <c r="F696" s="8">
        <v>7.32</v>
      </c>
      <c r="G696" s="20">
        <v>0.274</v>
      </c>
      <c r="H696" s="9">
        <v>21.1</v>
      </c>
    </row>
    <row r="697" spans="1:8" ht="15">
      <c r="A697" s="19">
        <v>12</v>
      </c>
      <c r="B697" s="8">
        <v>40.9</v>
      </c>
      <c r="C697" s="11">
        <f t="shared" si="13"/>
        <v>4.984</v>
      </c>
      <c r="D697" s="8">
        <v>2.58</v>
      </c>
      <c r="E697" s="20">
        <v>0.429</v>
      </c>
      <c r="F697" s="8">
        <v>7.33</v>
      </c>
      <c r="G697" s="20">
        <v>0.274</v>
      </c>
      <c r="H697" s="9">
        <v>20.1</v>
      </c>
    </row>
    <row r="698" spans="1:8" ht="15">
      <c r="A698" s="19">
        <v>13</v>
      </c>
      <c r="B698" s="8">
        <v>40.9</v>
      </c>
      <c r="C698" s="11">
        <f t="shared" si="13"/>
        <v>4.984</v>
      </c>
      <c r="D698" s="8">
        <v>2.56</v>
      </c>
      <c r="E698" s="20">
        <v>0.429</v>
      </c>
      <c r="F698" s="8">
        <v>7.34</v>
      </c>
      <c r="G698" s="20">
        <v>0.274</v>
      </c>
      <c r="H698" s="9">
        <v>20.1</v>
      </c>
    </row>
    <row r="699" spans="1:8" ht="15">
      <c r="A699" s="5">
        <v>14</v>
      </c>
      <c r="B699" s="8">
        <v>40.9</v>
      </c>
      <c r="C699" s="11">
        <f t="shared" si="13"/>
        <v>4.984</v>
      </c>
      <c r="D699" s="8">
        <v>2.21</v>
      </c>
      <c r="E699" s="20">
        <v>0.431</v>
      </c>
      <c r="F699" s="8">
        <v>7.34</v>
      </c>
      <c r="G699" s="1">
        <v>0.275</v>
      </c>
      <c r="H699" s="9">
        <v>17.4</v>
      </c>
    </row>
    <row r="700" spans="1:8" ht="15">
      <c r="A700" s="5">
        <v>15</v>
      </c>
      <c r="B700" s="11">
        <v>40.9</v>
      </c>
      <c r="C700" s="11">
        <f t="shared" si="13"/>
        <v>4.984</v>
      </c>
      <c r="D700" s="11">
        <v>0.91</v>
      </c>
      <c r="E700" s="20">
        <v>0.444</v>
      </c>
      <c r="F700" s="11">
        <v>7.34</v>
      </c>
      <c r="G700" s="20">
        <v>0.28300000000000003</v>
      </c>
      <c r="H700" s="12">
        <v>7</v>
      </c>
    </row>
    <row r="701" spans="1:8" ht="15">
      <c r="A701" s="5">
        <v>16</v>
      </c>
      <c r="B701" s="11">
        <v>40.7</v>
      </c>
      <c r="C701" s="11">
        <f t="shared" si="13"/>
        <v>4.872000000000002</v>
      </c>
      <c r="D701" s="11">
        <v>0.51</v>
      </c>
      <c r="E701" s="21">
        <v>0.492</v>
      </c>
      <c r="F701" s="11">
        <v>7.33</v>
      </c>
      <c r="G701" s="21">
        <v>0.317</v>
      </c>
      <c r="H701" s="12">
        <v>3.7</v>
      </c>
    </row>
    <row r="702" spans="1:8" ht="15">
      <c r="A702" s="5">
        <v>17</v>
      </c>
      <c r="B702" s="11">
        <v>40.5</v>
      </c>
      <c r="C702" s="11">
        <f t="shared" si="13"/>
        <v>4.760000000000001</v>
      </c>
      <c r="D702" s="11">
        <v>0.42</v>
      </c>
      <c r="E702" s="21">
        <v>0.5</v>
      </c>
      <c r="F702" s="11">
        <v>7.32</v>
      </c>
      <c r="G702" s="21">
        <v>0.32</v>
      </c>
      <c r="H702" s="12">
        <v>3.2</v>
      </c>
    </row>
    <row r="703" spans="1:8" ht="15">
      <c r="A703" s="5">
        <v>18</v>
      </c>
      <c r="B703" s="11"/>
      <c r="C703" s="11"/>
      <c r="D703" s="11"/>
      <c r="E703" s="21"/>
      <c r="F703" s="11"/>
      <c r="G703" s="21"/>
      <c r="H703" s="1"/>
    </row>
    <row r="704" spans="1:8" ht="15">
      <c r="A704" s="5">
        <v>19</v>
      </c>
      <c r="B704" s="11"/>
      <c r="C704" s="11"/>
      <c r="D704" s="11"/>
      <c r="E704" s="21"/>
      <c r="F704" s="11"/>
      <c r="G704" s="21"/>
      <c r="H704" s="1"/>
    </row>
    <row r="705" spans="1:8" ht="15">
      <c r="A705" s="5"/>
      <c r="B705" s="11"/>
      <c r="C705" s="11"/>
      <c r="D705" s="11"/>
      <c r="E705" s="21"/>
      <c r="F705" s="11"/>
      <c r="G705" s="21"/>
      <c r="H705" s="1"/>
    </row>
    <row r="706" spans="1:8" ht="15">
      <c r="A706" s="5"/>
      <c r="B706" s="15" t="s">
        <v>22</v>
      </c>
      <c r="C706" s="11"/>
      <c r="D706" s="11"/>
      <c r="E706" s="21"/>
      <c r="F706" s="11"/>
      <c r="G706" s="21"/>
      <c r="H706" s="1"/>
    </row>
    <row r="707" spans="1:8" ht="15">
      <c r="A707" s="5"/>
      <c r="B707" s="3">
        <v>47</v>
      </c>
      <c r="C707" s="11"/>
      <c r="D707" s="11"/>
      <c r="E707" s="21"/>
      <c r="F707" s="11"/>
      <c r="G707" s="21"/>
      <c r="H707" s="1"/>
    </row>
    <row r="709" spans="1:10" ht="15">
      <c r="A709" s="16" t="s">
        <v>23</v>
      </c>
      <c r="B709" s="17" t="s">
        <v>30</v>
      </c>
      <c r="C709" s="17" t="s">
        <v>24</v>
      </c>
      <c r="D709" s="17" t="s">
        <v>25</v>
      </c>
      <c r="E709" s="17" t="s">
        <v>37</v>
      </c>
      <c r="F709" s="17" t="s">
        <v>27</v>
      </c>
      <c r="G709" s="17" t="s">
        <v>28</v>
      </c>
      <c r="H709" s="18" t="s">
        <v>29</v>
      </c>
      <c r="I709" s="17"/>
      <c r="J709" s="18"/>
    </row>
    <row r="710" spans="1:10" ht="15">
      <c r="A710" s="19">
        <v>0</v>
      </c>
      <c r="B710" s="8">
        <f aca="true" t="shared" si="14" ref="B710:B729">(C710*1.8)+32</f>
        <v>33.062</v>
      </c>
      <c r="C710" s="8">
        <v>0.59</v>
      </c>
      <c r="D710" s="8">
        <v>8.12</v>
      </c>
      <c r="E710" s="26">
        <v>468</v>
      </c>
      <c r="F710" s="8">
        <v>6.76</v>
      </c>
      <c r="G710" s="20">
        <v>0.299</v>
      </c>
      <c r="H710" s="9">
        <v>56.8</v>
      </c>
      <c r="I710" s="20"/>
      <c r="J710" s="9"/>
    </row>
    <row r="711" spans="1:10" ht="15">
      <c r="A711" s="19">
        <v>1</v>
      </c>
      <c r="B711" s="8">
        <f t="shared" si="14"/>
        <v>36.428</v>
      </c>
      <c r="C711" s="8">
        <v>2.46</v>
      </c>
      <c r="D711" s="8">
        <v>6.53</v>
      </c>
      <c r="E711" s="26">
        <v>465</v>
      </c>
      <c r="F711" s="8">
        <v>6.79</v>
      </c>
      <c r="G711" s="20">
        <v>0.295</v>
      </c>
      <c r="H711" s="9">
        <v>47.3</v>
      </c>
      <c r="I711" s="20"/>
      <c r="J711" s="9"/>
    </row>
    <row r="712" spans="1:10" ht="15">
      <c r="A712" s="19">
        <v>2</v>
      </c>
      <c r="B712" s="8">
        <f t="shared" si="14"/>
        <v>37.184</v>
      </c>
      <c r="C712" s="8">
        <v>2.88</v>
      </c>
      <c r="D712" s="8">
        <v>5.73</v>
      </c>
      <c r="E712" s="26">
        <v>465</v>
      </c>
      <c r="F712" s="8">
        <v>6.83</v>
      </c>
      <c r="G712" s="21">
        <v>0.297</v>
      </c>
      <c r="H712" s="12">
        <v>44.6</v>
      </c>
      <c r="I712" s="20"/>
      <c r="J712" s="9"/>
    </row>
    <row r="713" spans="1:10" ht="15">
      <c r="A713" s="19">
        <v>3</v>
      </c>
      <c r="B713" s="8">
        <f t="shared" si="14"/>
        <v>37.274</v>
      </c>
      <c r="C713" s="8">
        <v>2.93</v>
      </c>
      <c r="D713" s="8">
        <v>5.54</v>
      </c>
      <c r="E713" s="26">
        <v>465</v>
      </c>
      <c r="F713" s="8">
        <v>6.85</v>
      </c>
      <c r="G713" s="21">
        <v>0.297</v>
      </c>
      <c r="H713" s="12">
        <v>43</v>
      </c>
      <c r="I713" s="20"/>
      <c r="J713" s="9"/>
    </row>
    <row r="714" spans="1:10" ht="15">
      <c r="A714" s="19">
        <v>4</v>
      </c>
      <c r="B714" s="8">
        <f t="shared" si="14"/>
        <v>37.346000000000004</v>
      </c>
      <c r="C714" s="8">
        <v>2.97</v>
      </c>
      <c r="D714" s="8">
        <v>5.62</v>
      </c>
      <c r="E714" s="26">
        <v>465</v>
      </c>
      <c r="F714" s="8">
        <v>6.87</v>
      </c>
      <c r="G714" s="21">
        <v>0.297</v>
      </c>
      <c r="H714" s="12">
        <v>43.4</v>
      </c>
      <c r="I714" s="20"/>
      <c r="J714" s="9"/>
    </row>
    <row r="715" spans="1:10" ht="15">
      <c r="A715" s="19">
        <v>5</v>
      </c>
      <c r="B715" s="8">
        <f t="shared" si="14"/>
        <v>37.382</v>
      </c>
      <c r="C715" s="8">
        <v>2.99</v>
      </c>
      <c r="D715" s="8">
        <v>5.12</v>
      </c>
      <c r="E715" s="26">
        <v>465</v>
      </c>
      <c r="F715" s="8">
        <v>6.89</v>
      </c>
      <c r="G715" s="21">
        <v>0.297</v>
      </c>
      <c r="H715" s="12">
        <v>39.3</v>
      </c>
      <c r="I715" s="8"/>
      <c r="J715" s="8"/>
    </row>
    <row r="716" spans="1:8" ht="15">
      <c r="A716" s="22">
        <v>6</v>
      </c>
      <c r="B716" s="8">
        <f t="shared" si="14"/>
        <v>37.525999999999996</v>
      </c>
      <c r="C716" s="1">
        <v>3.07</v>
      </c>
      <c r="D716" s="1">
        <v>2.32</v>
      </c>
      <c r="E716" s="27">
        <v>464</v>
      </c>
      <c r="F716" s="1">
        <v>6.9</v>
      </c>
      <c r="G716" s="21">
        <v>0.297</v>
      </c>
      <c r="H716" s="12">
        <v>16.6</v>
      </c>
    </row>
    <row r="717" spans="1:8" ht="15">
      <c r="A717" s="22">
        <v>7</v>
      </c>
      <c r="B717" s="8">
        <f t="shared" si="14"/>
        <v>37.742</v>
      </c>
      <c r="C717" s="1">
        <v>3.19</v>
      </c>
      <c r="D717" s="1">
        <v>1.23</v>
      </c>
      <c r="E717" s="27">
        <v>465</v>
      </c>
      <c r="F717" s="1">
        <v>6.91</v>
      </c>
      <c r="G717" s="21">
        <v>0.297</v>
      </c>
      <c r="H717" s="12">
        <v>9.4</v>
      </c>
    </row>
    <row r="718" spans="1:8" ht="15">
      <c r="A718" s="22">
        <v>8</v>
      </c>
      <c r="B718" s="8">
        <f t="shared" si="14"/>
        <v>37.832</v>
      </c>
      <c r="C718" s="1">
        <v>3.24</v>
      </c>
      <c r="D718" s="1">
        <v>0.84</v>
      </c>
      <c r="E718" s="27">
        <v>465</v>
      </c>
      <c r="F718" s="1">
        <v>6.92</v>
      </c>
      <c r="G718" s="21">
        <v>0.298</v>
      </c>
      <c r="H718" s="12">
        <v>7.8</v>
      </c>
    </row>
    <row r="719" spans="1:8" ht="15">
      <c r="A719" s="22">
        <v>9</v>
      </c>
      <c r="B719" s="8">
        <f t="shared" si="14"/>
        <v>38.03</v>
      </c>
      <c r="C719" s="1">
        <v>3.35</v>
      </c>
      <c r="D719" s="1">
        <v>0.71</v>
      </c>
      <c r="E719" s="27">
        <v>467</v>
      </c>
      <c r="F719" s="1">
        <v>6.92</v>
      </c>
      <c r="G719" s="21">
        <v>0.298</v>
      </c>
      <c r="H719" s="12">
        <v>6</v>
      </c>
    </row>
    <row r="720" spans="1:8" ht="15">
      <c r="A720" s="22">
        <v>10</v>
      </c>
      <c r="B720" s="8">
        <f t="shared" si="14"/>
        <v>38.102000000000004</v>
      </c>
      <c r="C720" s="1">
        <v>3.39</v>
      </c>
      <c r="D720" s="1">
        <v>0.51</v>
      </c>
      <c r="E720" s="27">
        <v>469</v>
      </c>
      <c r="F720" s="1">
        <v>6.92</v>
      </c>
      <c r="G720" s="21">
        <v>0.3</v>
      </c>
      <c r="H720" s="12">
        <v>4.7</v>
      </c>
    </row>
    <row r="721" spans="1:8" ht="15">
      <c r="A721" s="22">
        <v>11</v>
      </c>
      <c r="B721" s="8">
        <f t="shared" si="14"/>
        <v>38.12</v>
      </c>
      <c r="C721" s="1">
        <v>3.4</v>
      </c>
      <c r="D721" s="1">
        <v>0.51</v>
      </c>
      <c r="E721" s="27">
        <v>470</v>
      </c>
      <c r="F721" s="1">
        <v>6.93</v>
      </c>
      <c r="G721" s="21">
        <v>0.301</v>
      </c>
      <c r="H721" s="12">
        <v>4</v>
      </c>
    </row>
    <row r="722" spans="1:8" ht="15">
      <c r="A722" s="22">
        <v>12</v>
      </c>
      <c r="B722" s="8">
        <f t="shared" si="14"/>
        <v>38.228</v>
      </c>
      <c r="C722" s="1">
        <v>3.46</v>
      </c>
      <c r="D722" s="1">
        <v>0.49</v>
      </c>
      <c r="E722" s="27">
        <v>472</v>
      </c>
      <c r="F722" s="1">
        <v>6.93</v>
      </c>
      <c r="G722" s="21">
        <v>0.302</v>
      </c>
      <c r="H722" s="12">
        <v>3.5</v>
      </c>
    </row>
    <row r="723" spans="1:8" ht="15">
      <c r="A723" s="22">
        <v>13</v>
      </c>
      <c r="B723" s="8">
        <f t="shared" si="14"/>
        <v>38.3</v>
      </c>
      <c r="C723" s="1">
        <v>3.5</v>
      </c>
      <c r="D723" s="1">
        <v>0.44</v>
      </c>
      <c r="E723" s="27">
        <v>474</v>
      </c>
      <c r="F723" s="1">
        <v>6.95</v>
      </c>
      <c r="G723" s="21">
        <v>0.304</v>
      </c>
      <c r="H723" s="12">
        <v>3.3</v>
      </c>
    </row>
    <row r="724" spans="1:8" ht="15">
      <c r="A724" s="22">
        <v>14</v>
      </c>
      <c r="B724" s="8">
        <f t="shared" si="14"/>
        <v>38.354</v>
      </c>
      <c r="C724" s="1">
        <v>3.53</v>
      </c>
      <c r="D724" s="1">
        <v>0.41</v>
      </c>
      <c r="E724" s="27">
        <v>477</v>
      </c>
      <c r="F724" s="1">
        <v>6.95</v>
      </c>
      <c r="G724" s="21">
        <v>0.306</v>
      </c>
      <c r="H724" s="12">
        <v>2.9</v>
      </c>
    </row>
    <row r="725" spans="1:8" ht="15">
      <c r="A725" s="22">
        <v>15</v>
      </c>
      <c r="B725" s="8">
        <f t="shared" si="14"/>
        <v>38.426</v>
      </c>
      <c r="C725" s="1">
        <v>3.57</v>
      </c>
      <c r="D725" s="1">
        <v>0.41</v>
      </c>
      <c r="E725" s="27">
        <v>480</v>
      </c>
      <c r="F725" s="1">
        <v>6.97</v>
      </c>
      <c r="G725" s="21">
        <v>0.308</v>
      </c>
      <c r="H725" s="12">
        <v>3</v>
      </c>
    </row>
    <row r="726" spans="1:8" ht="15">
      <c r="A726" s="22">
        <v>16</v>
      </c>
      <c r="B726" s="8">
        <f t="shared" si="14"/>
        <v>38.462</v>
      </c>
      <c r="C726" s="1">
        <v>3.59</v>
      </c>
      <c r="D726" s="1">
        <v>0.47</v>
      </c>
      <c r="E726" s="27">
        <v>487</v>
      </c>
      <c r="F726" s="1">
        <v>6.97</v>
      </c>
      <c r="G726" s="21">
        <v>0.313</v>
      </c>
      <c r="H726" s="12">
        <v>3.8</v>
      </c>
    </row>
    <row r="727" spans="1:8" ht="15">
      <c r="A727" s="22">
        <v>17</v>
      </c>
      <c r="B727" s="8">
        <f t="shared" si="14"/>
        <v>38.606</v>
      </c>
      <c r="C727" s="1">
        <v>3.67</v>
      </c>
      <c r="D727" s="1">
        <v>0.38</v>
      </c>
      <c r="E727" s="27">
        <v>499</v>
      </c>
      <c r="F727" s="1">
        <v>6.96</v>
      </c>
      <c r="G727" s="21">
        <v>0.319</v>
      </c>
      <c r="H727" s="12">
        <v>3</v>
      </c>
    </row>
    <row r="728" spans="1:8" ht="15">
      <c r="A728" s="22">
        <v>18</v>
      </c>
      <c r="B728" s="8">
        <f t="shared" si="14"/>
        <v>38.642</v>
      </c>
      <c r="C728" s="1">
        <v>3.69</v>
      </c>
      <c r="D728" s="1">
        <v>0.31</v>
      </c>
      <c r="E728" s="27">
        <v>517</v>
      </c>
      <c r="F728" s="1">
        <v>6.98</v>
      </c>
      <c r="G728" s="21">
        <v>0.331</v>
      </c>
      <c r="H728" s="12">
        <v>2.4</v>
      </c>
    </row>
    <row r="729" spans="1:8" ht="15">
      <c r="A729" s="22">
        <v>19</v>
      </c>
      <c r="B729" s="8">
        <f t="shared" si="14"/>
        <v>38.642</v>
      </c>
      <c r="C729" s="1">
        <v>3.69</v>
      </c>
      <c r="D729" s="1">
        <v>0.31</v>
      </c>
      <c r="E729" s="27">
        <v>531</v>
      </c>
      <c r="F729" s="1">
        <v>6.99</v>
      </c>
      <c r="G729" s="21">
        <v>0.338</v>
      </c>
      <c r="H729" s="12">
        <v>2.6</v>
      </c>
    </row>
    <row r="732" spans="1:8" ht="15">
      <c r="A732" s="5"/>
      <c r="B732" s="15" t="s">
        <v>22</v>
      </c>
      <c r="C732" s="11"/>
      <c r="D732" s="11"/>
      <c r="E732" s="21"/>
      <c r="F732" s="11"/>
      <c r="G732" s="21"/>
      <c r="H732" s="1"/>
    </row>
    <row r="733" spans="1:8" ht="15">
      <c r="A733" s="5"/>
      <c r="B733" s="3">
        <v>117</v>
      </c>
      <c r="C733" s="11"/>
      <c r="D733" s="28" t="s">
        <v>38</v>
      </c>
      <c r="E733" s="21"/>
      <c r="F733" s="11"/>
      <c r="G733" s="21"/>
      <c r="H733" s="1"/>
    </row>
    <row r="735" spans="1:8" ht="15">
      <c r="A735" s="16" t="s">
        <v>23</v>
      </c>
      <c r="B735" s="17" t="s">
        <v>30</v>
      </c>
      <c r="C735" s="17" t="s">
        <v>24</v>
      </c>
      <c r="D735" s="17" t="s">
        <v>25</v>
      </c>
      <c r="E735" s="17" t="s">
        <v>37</v>
      </c>
      <c r="F735" s="17" t="s">
        <v>27</v>
      </c>
      <c r="G735" s="17" t="s">
        <v>28</v>
      </c>
      <c r="H735" s="18" t="s">
        <v>29</v>
      </c>
    </row>
    <row r="736" spans="1:8" ht="15">
      <c r="A736" s="19">
        <v>0</v>
      </c>
      <c r="B736" s="8">
        <f aca="true" t="shared" si="15" ref="B736:B754">(C736*1.8)+32</f>
        <v>53.384</v>
      </c>
      <c r="C736" s="8">
        <v>11.88</v>
      </c>
      <c r="D736" s="8">
        <v>11.28</v>
      </c>
      <c r="E736" s="26">
        <v>464</v>
      </c>
      <c r="F736" s="8">
        <v>8.19</v>
      </c>
      <c r="G736" s="20">
        <v>0.297</v>
      </c>
      <c r="H736" s="9">
        <v>106.8</v>
      </c>
    </row>
    <row r="737" spans="1:8" ht="15">
      <c r="A737" s="19">
        <v>1</v>
      </c>
      <c r="B737" s="8">
        <f t="shared" si="15"/>
        <v>51.728</v>
      </c>
      <c r="C737" s="8">
        <v>10.96</v>
      </c>
      <c r="D737" s="8">
        <v>11.46</v>
      </c>
      <c r="E737" s="26">
        <v>464</v>
      </c>
      <c r="F737" s="8">
        <v>8.2</v>
      </c>
      <c r="G737" s="20">
        <v>0.297</v>
      </c>
      <c r="H737" s="9">
        <v>106.1</v>
      </c>
    </row>
    <row r="738" spans="1:8" ht="15">
      <c r="A738" s="19">
        <v>2</v>
      </c>
      <c r="B738" s="8">
        <f t="shared" si="15"/>
        <v>50.288</v>
      </c>
      <c r="C738" s="8">
        <v>10.16</v>
      </c>
      <c r="D738" s="8">
        <v>11.08</v>
      </c>
      <c r="E738" s="26">
        <v>464</v>
      </c>
      <c r="F738" s="8">
        <v>8.06</v>
      </c>
      <c r="G738" s="21">
        <v>0.297</v>
      </c>
      <c r="H738" s="12">
        <v>99.6</v>
      </c>
    </row>
    <row r="739" spans="1:8" ht="15">
      <c r="A739" s="19">
        <v>3</v>
      </c>
      <c r="B739" s="8">
        <f t="shared" si="15"/>
        <v>47.264</v>
      </c>
      <c r="C739" s="8">
        <v>8.48</v>
      </c>
      <c r="D739" s="8">
        <v>10.57</v>
      </c>
      <c r="E739" s="26">
        <v>461</v>
      </c>
      <c r="F739" s="8">
        <v>7.89</v>
      </c>
      <c r="G739" s="21">
        <v>0.295</v>
      </c>
      <c r="H739" s="12">
        <v>90.8</v>
      </c>
    </row>
    <row r="740" spans="1:8" ht="15">
      <c r="A740" s="19">
        <v>4</v>
      </c>
      <c r="B740" s="8">
        <f t="shared" si="15"/>
        <v>45.428</v>
      </c>
      <c r="C740" s="8">
        <v>7.46</v>
      </c>
      <c r="D740" s="8">
        <v>10.14</v>
      </c>
      <c r="E740" s="26">
        <v>461</v>
      </c>
      <c r="F740" s="8">
        <v>7.84</v>
      </c>
      <c r="G740" s="21">
        <v>0.295</v>
      </c>
      <c r="H740" s="12">
        <v>85.3</v>
      </c>
    </row>
    <row r="741" spans="1:8" ht="15">
      <c r="A741" s="19">
        <v>5</v>
      </c>
      <c r="B741" s="8">
        <f t="shared" si="15"/>
        <v>43.879999999999995</v>
      </c>
      <c r="C741" s="8">
        <v>6.6</v>
      </c>
      <c r="D741" s="8">
        <v>9.42</v>
      </c>
      <c r="E741" s="26">
        <v>461</v>
      </c>
      <c r="F741" s="8">
        <v>7.8</v>
      </c>
      <c r="G741" s="21">
        <v>0.294</v>
      </c>
      <c r="H741" s="12">
        <v>78.5</v>
      </c>
    </row>
    <row r="742" spans="1:8" ht="15">
      <c r="A742" s="22">
        <v>6</v>
      </c>
      <c r="B742" s="8">
        <f t="shared" si="15"/>
        <v>43.34</v>
      </c>
      <c r="C742" s="11">
        <v>6.3</v>
      </c>
      <c r="D742" s="11">
        <v>9.2</v>
      </c>
      <c r="E742" s="27">
        <v>461</v>
      </c>
      <c r="F742" s="11">
        <v>7.78</v>
      </c>
      <c r="G742" s="21">
        <v>0.294</v>
      </c>
      <c r="H742" s="12">
        <v>76.1</v>
      </c>
    </row>
    <row r="743" spans="1:8" ht="15">
      <c r="A743" s="22">
        <v>7</v>
      </c>
      <c r="B743" s="8">
        <f t="shared" si="15"/>
        <v>43.016</v>
      </c>
      <c r="C743" s="11">
        <v>6.12</v>
      </c>
      <c r="D743" s="11">
        <v>8.7</v>
      </c>
      <c r="E743" s="27">
        <v>460</v>
      </c>
      <c r="F743" s="11">
        <v>7.74</v>
      </c>
      <c r="G743" s="21">
        <v>0.295</v>
      </c>
      <c r="H743" s="12">
        <v>71.1</v>
      </c>
    </row>
    <row r="744" spans="1:8" ht="15">
      <c r="A744" s="22">
        <v>8</v>
      </c>
      <c r="B744" s="8">
        <f t="shared" si="15"/>
        <v>42.746</v>
      </c>
      <c r="C744" s="11">
        <v>5.97</v>
      </c>
      <c r="D744" s="11">
        <v>7.92</v>
      </c>
      <c r="E744" s="27">
        <v>461</v>
      </c>
      <c r="F744" s="11">
        <v>7.68</v>
      </c>
      <c r="G744" s="21">
        <v>0.295</v>
      </c>
      <c r="H744" s="12">
        <v>64.6</v>
      </c>
    </row>
    <row r="745" spans="1:8" ht="15">
      <c r="A745" s="22">
        <v>9</v>
      </c>
      <c r="B745" s="8">
        <f t="shared" si="15"/>
        <v>42.656</v>
      </c>
      <c r="C745" s="11">
        <v>5.92</v>
      </c>
      <c r="D745" s="11">
        <v>7.55</v>
      </c>
      <c r="E745" s="27">
        <v>461</v>
      </c>
      <c r="F745" s="11">
        <v>7.66</v>
      </c>
      <c r="G745" s="21">
        <v>0.295</v>
      </c>
      <c r="H745" s="12">
        <v>61.4</v>
      </c>
    </row>
    <row r="746" spans="1:8" ht="15">
      <c r="A746" s="22">
        <v>10</v>
      </c>
      <c r="B746" s="8">
        <f t="shared" si="15"/>
        <v>42.638</v>
      </c>
      <c r="C746" s="11">
        <v>5.91</v>
      </c>
      <c r="D746" s="11">
        <v>7.3</v>
      </c>
      <c r="E746" s="27">
        <v>461</v>
      </c>
      <c r="F746" s="11">
        <v>7.65</v>
      </c>
      <c r="G746" s="21">
        <v>0.295</v>
      </c>
      <c r="H746" s="12">
        <v>59.7</v>
      </c>
    </row>
    <row r="747" spans="1:8" ht="15">
      <c r="A747" s="22">
        <v>11</v>
      </c>
      <c r="B747" s="8">
        <f t="shared" si="15"/>
        <v>42.566</v>
      </c>
      <c r="C747" s="11">
        <v>5.87</v>
      </c>
      <c r="D747" s="11">
        <v>7.13</v>
      </c>
      <c r="E747" s="27">
        <v>461</v>
      </c>
      <c r="F747" s="11">
        <v>7.63</v>
      </c>
      <c r="G747" s="21">
        <v>0.295</v>
      </c>
      <c r="H747" s="12">
        <v>58.1</v>
      </c>
    </row>
    <row r="748" spans="1:8" ht="15">
      <c r="A748" s="22">
        <v>12</v>
      </c>
      <c r="B748" s="8">
        <f t="shared" si="15"/>
        <v>42.566</v>
      </c>
      <c r="C748" s="11">
        <v>5.87</v>
      </c>
      <c r="D748" s="11">
        <v>7</v>
      </c>
      <c r="E748" s="27">
        <v>461</v>
      </c>
      <c r="F748" s="11">
        <v>7.63</v>
      </c>
      <c r="G748" s="21">
        <v>0.295</v>
      </c>
      <c r="H748" s="12">
        <v>57.2</v>
      </c>
    </row>
    <row r="749" spans="1:8" ht="15">
      <c r="A749" s="22">
        <v>13</v>
      </c>
      <c r="B749" s="8">
        <f t="shared" si="15"/>
        <v>42.458</v>
      </c>
      <c r="C749" s="11">
        <v>5.81</v>
      </c>
      <c r="D749" s="11">
        <v>6.81</v>
      </c>
      <c r="E749" s="27">
        <v>462</v>
      </c>
      <c r="F749" s="11">
        <v>7.61</v>
      </c>
      <c r="G749" s="21">
        <v>0.295</v>
      </c>
      <c r="H749" s="12">
        <v>55.4</v>
      </c>
    </row>
    <row r="750" spans="1:8" ht="15">
      <c r="A750" s="22">
        <v>14</v>
      </c>
      <c r="B750" s="8">
        <f t="shared" si="15"/>
        <v>42.44</v>
      </c>
      <c r="C750" s="11">
        <v>5.8</v>
      </c>
      <c r="D750" s="11">
        <v>6.58</v>
      </c>
      <c r="E750" s="27">
        <v>462</v>
      </c>
      <c r="F750" s="11">
        <v>7.6</v>
      </c>
      <c r="G750" s="21">
        <v>0.296</v>
      </c>
      <c r="H750" s="12">
        <v>53.8</v>
      </c>
    </row>
    <row r="751" spans="1:8" ht="15">
      <c r="A751" s="22">
        <v>15</v>
      </c>
      <c r="B751" s="8">
        <f t="shared" si="15"/>
        <v>42.385999999999996</v>
      </c>
      <c r="C751" s="11">
        <v>5.77</v>
      </c>
      <c r="D751" s="11">
        <v>6.38</v>
      </c>
      <c r="E751" s="27">
        <v>462</v>
      </c>
      <c r="F751" s="11">
        <v>7.6</v>
      </c>
      <c r="G751" s="21">
        <v>0.295</v>
      </c>
      <c r="H751" s="12">
        <v>52.4</v>
      </c>
    </row>
    <row r="752" spans="1:8" ht="15">
      <c r="A752" s="22">
        <v>16</v>
      </c>
      <c r="B752" s="8">
        <f t="shared" si="15"/>
        <v>42.368</v>
      </c>
      <c r="C752" s="11">
        <v>5.76</v>
      </c>
      <c r="D752" s="11">
        <v>6.23</v>
      </c>
      <c r="E752" s="27">
        <v>462</v>
      </c>
      <c r="F752" s="11">
        <v>7.58</v>
      </c>
      <c r="G752" s="21">
        <v>0.296</v>
      </c>
      <c r="H752" s="12">
        <v>50.7</v>
      </c>
    </row>
    <row r="753" spans="1:8" ht="15">
      <c r="A753" s="22">
        <v>17</v>
      </c>
      <c r="B753" s="8">
        <f t="shared" si="15"/>
        <v>42.332</v>
      </c>
      <c r="C753" s="11">
        <v>5.74</v>
      </c>
      <c r="D753" s="11">
        <v>5.94</v>
      </c>
      <c r="E753" s="27">
        <v>462</v>
      </c>
      <c r="F753" s="11">
        <v>7.57</v>
      </c>
      <c r="G753" s="21">
        <v>0.296</v>
      </c>
      <c r="H753" s="12">
        <v>48.4</v>
      </c>
    </row>
    <row r="754" spans="1:8" ht="15">
      <c r="A754" s="22">
        <v>18</v>
      </c>
      <c r="B754" s="8">
        <f t="shared" si="15"/>
        <v>42.242000000000004</v>
      </c>
      <c r="C754" s="11">
        <v>5.69</v>
      </c>
      <c r="D754" s="11">
        <v>4.58</v>
      </c>
      <c r="E754" s="27">
        <v>466</v>
      </c>
      <c r="F754" s="11">
        <v>7.54</v>
      </c>
      <c r="G754" s="21">
        <v>0.296</v>
      </c>
      <c r="H754" s="12">
        <v>38.1</v>
      </c>
    </row>
    <row r="755" spans="1:8" ht="15">
      <c r="A755" s="22"/>
      <c r="B755" s="8"/>
      <c r="C755" s="1"/>
      <c r="D755" s="1"/>
      <c r="E755" s="27"/>
      <c r="F755" s="1"/>
      <c r="G755" s="21"/>
      <c r="H755" s="12"/>
    </row>
    <row r="756" spans="1:8" ht="15">
      <c r="A756" s="5"/>
      <c r="B756" s="11"/>
      <c r="C756" s="11"/>
      <c r="D756" s="11"/>
      <c r="E756" s="21"/>
      <c r="F756" s="11"/>
      <c r="G756" s="21"/>
      <c r="H756" s="1"/>
    </row>
    <row r="757" spans="1:8" ht="15">
      <c r="A757" s="5"/>
      <c r="B757" s="11"/>
      <c r="C757" s="11"/>
      <c r="D757" s="11"/>
      <c r="E757" s="21"/>
      <c r="F757" s="11"/>
      <c r="G757" s="21"/>
      <c r="H757" s="1"/>
    </row>
    <row r="758" spans="2:8" ht="15">
      <c r="B758" s="15" t="s">
        <v>22</v>
      </c>
      <c r="C758" s="8"/>
      <c r="D758" s="7"/>
      <c r="E758" s="7"/>
      <c r="F758" s="7"/>
      <c r="G758" s="7"/>
      <c r="H758" s="12"/>
    </row>
    <row r="759" spans="2:8" ht="15">
      <c r="B759" s="3">
        <v>154</v>
      </c>
      <c r="C759" s="8"/>
      <c r="D759" s="7"/>
      <c r="E759" s="7"/>
      <c r="F759" s="7"/>
      <c r="G759" s="7"/>
      <c r="H759" s="12"/>
    </row>
    <row r="760" spans="2:8" ht="15">
      <c r="B760" s="15"/>
      <c r="C760" s="8"/>
      <c r="D760" s="7"/>
      <c r="E760" s="7"/>
      <c r="F760" s="7"/>
      <c r="G760" s="7"/>
      <c r="H760" s="12"/>
    </row>
    <row r="761" spans="1:8" ht="15">
      <c r="A761" s="16" t="s">
        <v>23</v>
      </c>
      <c r="B761" s="17" t="s">
        <v>30</v>
      </c>
      <c r="C761" s="23" t="s">
        <v>24</v>
      </c>
      <c r="D761" s="17" t="s">
        <v>25</v>
      </c>
      <c r="E761" s="17" t="s">
        <v>26</v>
      </c>
      <c r="F761" s="17" t="s">
        <v>27</v>
      </c>
      <c r="G761" s="17" t="s">
        <v>28</v>
      </c>
      <c r="H761" s="18" t="s">
        <v>29</v>
      </c>
    </row>
    <row r="762" spans="1:8" ht="15">
      <c r="A762" s="19">
        <v>0</v>
      </c>
      <c r="B762" s="11">
        <v>63.2</v>
      </c>
      <c r="C762" s="11">
        <f aca="true" t="shared" si="16" ref="C762:C781">(B762-32)*0.56</f>
        <v>17.472000000000005</v>
      </c>
      <c r="D762" s="8">
        <v>10.5</v>
      </c>
      <c r="E762" s="20">
        <v>0.441</v>
      </c>
      <c r="F762" s="8">
        <v>9.02</v>
      </c>
      <c r="G762" s="20">
        <v>0.28200000000000003</v>
      </c>
      <c r="H762" s="9">
        <v>113.5</v>
      </c>
    </row>
    <row r="763" spans="1:8" ht="15">
      <c r="A763" s="19">
        <v>1</v>
      </c>
      <c r="B763" s="8">
        <v>63.1</v>
      </c>
      <c r="C763" s="11">
        <f t="shared" si="16"/>
        <v>17.416000000000004</v>
      </c>
      <c r="D763" s="8">
        <v>10.67</v>
      </c>
      <c r="E763" s="20">
        <v>0.442</v>
      </c>
      <c r="F763" s="8">
        <v>9.03</v>
      </c>
      <c r="G763" s="20">
        <v>0.28200000000000003</v>
      </c>
      <c r="H763" s="9">
        <v>112.7</v>
      </c>
    </row>
    <row r="764" spans="1:8" ht="15">
      <c r="A764" s="19">
        <v>2</v>
      </c>
      <c r="B764" s="8">
        <v>63</v>
      </c>
      <c r="C764" s="11">
        <f t="shared" si="16"/>
        <v>17.360000000000003</v>
      </c>
      <c r="D764" s="8">
        <v>10.62</v>
      </c>
      <c r="E764" s="20">
        <v>0.442</v>
      </c>
      <c r="F764" s="8">
        <v>9.02</v>
      </c>
      <c r="G764" s="20">
        <v>0.28300000000000003</v>
      </c>
      <c r="H764" s="9">
        <v>112.8</v>
      </c>
    </row>
    <row r="765" spans="1:8" ht="15">
      <c r="A765" s="19">
        <v>3</v>
      </c>
      <c r="B765" s="8">
        <v>63</v>
      </c>
      <c r="C765" s="11">
        <f t="shared" si="16"/>
        <v>17.360000000000003</v>
      </c>
      <c r="D765" s="8">
        <v>10.64</v>
      </c>
      <c r="E765" s="20">
        <v>0.442</v>
      </c>
      <c r="F765" s="8">
        <v>9.02</v>
      </c>
      <c r="G765" s="20">
        <v>0.28300000000000003</v>
      </c>
      <c r="H765" s="9">
        <v>112.8</v>
      </c>
    </row>
    <row r="766" spans="1:8" ht="15">
      <c r="A766" s="19">
        <v>4</v>
      </c>
      <c r="B766" s="8">
        <v>53.9</v>
      </c>
      <c r="C766" s="11">
        <f t="shared" si="16"/>
        <v>12.264000000000001</v>
      </c>
      <c r="D766" s="8">
        <v>13.25</v>
      </c>
      <c r="E766" s="20">
        <v>0.46</v>
      </c>
      <c r="F766" s="8">
        <v>8.71</v>
      </c>
      <c r="G766" s="20">
        <v>0.294</v>
      </c>
      <c r="H766" s="9">
        <v>127.3</v>
      </c>
    </row>
    <row r="767" spans="1:8" ht="15">
      <c r="A767" s="19">
        <v>5</v>
      </c>
      <c r="B767" s="8">
        <v>48</v>
      </c>
      <c r="C767" s="11">
        <f t="shared" si="16"/>
        <v>8.96</v>
      </c>
      <c r="D767" s="8">
        <v>11.91</v>
      </c>
      <c r="E767" s="20">
        <v>0.461</v>
      </c>
      <c r="F767" s="8">
        <v>8.26</v>
      </c>
      <c r="G767" s="20">
        <v>0.295</v>
      </c>
      <c r="H767" s="9">
        <v>103.3</v>
      </c>
    </row>
    <row r="768" spans="1:8" ht="15">
      <c r="A768" s="19">
        <v>6</v>
      </c>
      <c r="B768" s="8">
        <v>45.5</v>
      </c>
      <c r="C768" s="11">
        <f t="shared" si="16"/>
        <v>7.5600000000000005</v>
      </c>
      <c r="D768" s="8">
        <v>9.32</v>
      </c>
      <c r="E768" s="20">
        <v>0.461</v>
      </c>
      <c r="F768" s="8">
        <v>7.98</v>
      </c>
      <c r="G768" s="20">
        <v>0.295</v>
      </c>
      <c r="H768" s="9">
        <v>77.5</v>
      </c>
    </row>
    <row r="769" spans="1:8" ht="15">
      <c r="A769" s="19">
        <v>7</v>
      </c>
      <c r="B769" s="8">
        <v>44.4</v>
      </c>
      <c r="C769" s="11">
        <f t="shared" si="16"/>
        <v>6.944</v>
      </c>
      <c r="D769" s="8">
        <v>7.35</v>
      </c>
      <c r="E769" s="20">
        <v>0.462</v>
      </c>
      <c r="F769" s="8">
        <v>7.84</v>
      </c>
      <c r="G769" s="20">
        <v>0.295</v>
      </c>
      <c r="H769" s="9">
        <v>62.5</v>
      </c>
    </row>
    <row r="770" spans="1:8" ht="15">
      <c r="A770" s="19">
        <v>8</v>
      </c>
      <c r="B770" s="8">
        <v>43.6</v>
      </c>
      <c r="C770" s="11">
        <f t="shared" si="16"/>
        <v>6.496000000000001</v>
      </c>
      <c r="D770" s="8">
        <v>6.7</v>
      </c>
      <c r="E770" s="20">
        <v>0.462</v>
      </c>
      <c r="F770" s="8">
        <v>7.8</v>
      </c>
      <c r="G770" s="20">
        <v>0.296</v>
      </c>
      <c r="H770" s="9">
        <v>56.5</v>
      </c>
    </row>
    <row r="771" spans="1:8" ht="15">
      <c r="A771" s="19">
        <v>9</v>
      </c>
      <c r="B771" s="11">
        <v>43.2</v>
      </c>
      <c r="C771" s="11">
        <f t="shared" si="16"/>
        <v>6.272000000000002</v>
      </c>
      <c r="D771" s="8">
        <v>4.57</v>
      </c>
      <c r="E771" s="20">
        <v>0.464</v>
      </c>
      <c r="F771" s="8">
        <v>7.7</v>
      </c>
      <c r="G771" s="20">
        <v>0.297</v>
      </c>
      <c r="H771" s="9">
        <v>37</v>
      </c>
    </row>
    <row r="772" spans="1:8" ht="15">
      <c r="A772" s="19">
        <v>10</v>
      </c>
      <c r="B772" s="8">
        <v>42.9</v>
      </c>
      <c r="C772" s="11">
        <f t="shared" si="16"/>
        <v>6.104</v>
      </c>
      <c r="D772" s="8">
        <v>3.4</v>
      </c>
      <c r="E772" s="20">
        <v>0.465</v>
      </c>
      <c r="F772" s="8">
        <v>7.66</v>
      </c>
      <c r="G772" s="20">
        <v>0.298</v>
      </c>
      <c r="H772" s="9">
        <v>27.2</v>
      </c>
    </row>
    <row r="773" spans="1:8" ht="15">
      <c r="A773" s="19">
        <v>11</v>
      </c>
      <c r="B773" s="8">
        <v>42.9</v>
      </c>
      <c r="C773" s="11">
        <f t="shared" si="16"/>
        <v>6.104</v>
      </c>
      <c r="D773" s="8">
        <v>1.72</v>
      </c>
      <c r="E773" s="20">
        <v>0.467</v>
      </c>
      <c r="F773" s="8">
        <v>7.61</v>
      </c>
      <c r="G773" s="20">
        <v>0.299</v>
      </c>
      <c r="H773" s="9">
        <v>13.8</v>
      </c>
    </row>
    <row r="774" spans="1:8" ht="15">
      <c r="A774" s="19">
        <v>12</v>
      </c>
      <c r="B774" s="8">
        <v>42.7</v>
      </c>
      <c r="C774" s="11">
        <f t="shared" si="16"/>
        <v>5.992000000000002</v>
      </c>
      <c r="D774" s="8">
        <v>0.58</v>
      </c>
      <c r="E774" s="20">
        <v>0.468</v>
      </c>
      <c r="F774" s="8">
        <v>7.57</v>
      </c>
      <c r="G774" s="20">
        <v>0.299</v>
      </c>
      <c r="H774" s="9">
        <v>5</v>
      </c>
    </row>
    <row r="775" spans="1:8" ht="15">
      <c r="A775" s="19">
        <v>13</v>
      </c>
      <c r="B775" s="8">
        <v>42.7</v>
      </c>
      <c r="C775" s="11">
        <f t="shared" si="16"/>
        <v>5.992000000000002</v>
      </c>
      <c r="D775" s="8">
        <v>0.35</v>
      </c>
      <c r="E775" s="20">
        <v>0.46900000000000003</v>
      </c>
      <c r="F775" s="8">
        <v>7.56</v>
      </c>
      <c r="G775" s="20">
        <v>0.3</v>
      </c>
      <c r="H775" s="9">
        <v>2.6</v>
      </c>
    </row>
    <row r="776" spans="1:8" ht="15">
      <c r="A776" s="5">
        <v>14</v>
      </c>
      <c r="B776" s="8">
        <v>42.6</v>
      </c>
      <c r="C776" s="11">
        <f t="shared" si="16"/>
        <v>5.936000000000002</v>
      </c>
      <c r="D776" s="8">
        <v>0.29</v>
      </c>
      <c r="E776" s="20">
        <v>0.46900000000000003</v>
      </c>
      <c r="F776" s="8">
        <v>7.56</v>
      </c>
      <c r="G776" s="20">
        <v>0.3</v>
      </c>
      <c r="H776" s="9">
        <v>2.3</v>
      </c>
    </row>
    <row r="777" spans="1:8" ht="15">
      <c r="A777" s="5">
        <v>15</v>
      </c>
      <c r="B777" s="11">
        <v>42.5</v>
      </c>
      <c r="C777" s="11">
        <f t="shared" si="16"/>
        <v>5.880000000000001</v>
      </c>
      <c r="D777" s="11">
        <v>0.26</v>
      </c>
      <c r="E777" s="21">
        <v>0.46900000000000003</v>
      </c>
      <c r="F777" s="11">
        <v>7.55</v>
      </c>
      <c r="G777" s="20">
        <v>0.3</v>
      </c>
      <c r="H777" s="12">
        <v>2.1</v>
      </c>
    </row>
    <row r="778" spans="1:8" ht="15">
      <c r="A778" s="5">
        <v>16</v>
      </c>
      <c r="B778" s="11">
        <v>42.4</v>
      </c>
      <c r="C778" s="11">
        <f t="shared" si="16"/>
        <v>5.824</v>
      </c>
      <c r="D778" s="11">
        <v>0.24</v>
      </c>
      <c r="E778" s="21">
        <v>0.47100000000000003</v>
      </c>
      <c r="F778" s="11">
        <v>7.54</v>
      </c>
      <c r="G778" s="21">
        <v>0.301</v>
      </c>
      <c r="H778" s="12">
        <v>1.9</v>
      </c>
    </row>
    <row r="779" spans="1:8" ht="15">
      <c r="A779" s="5">
        <v>17</v>
      </c>
      <c r="B779" s="11">
        <v>42.3</v>
      </c>
      <c r="C779" s="11">
        <f t="shared" si="16"/>
        <v>5.767999999999999</v>
      </c>
      <c r="D779" s="11">
        <v>0.22</v>
      </c>
      <c r="E779" s="21">
        <v>0.47300000000000003</v>
      </c>
      <c r="F779" s="11">
        <v>7.52</v>
      </c>
      <c r="G779" s="21">
        <v>0.303</v>
      </c>
      <c r="H779" s="12">
        <v>1.8</v>
      </c>
    </row>
    <row r="780" spans="1:8" ht="15">
      <c r="A780" s="5">
        <v>18</v>
      </c>
      <c r="B780" s="11"/>
      <c r="C780" s="11">
        <f t="shared" si="16"/>
        <v>-17.92</v>
      </c>
      <c r="D780" s="11"/>
      <c r="E780" s="21"/>
      <c r="F780" s="11"/>
      <c r="G780" s="21"/>
      <c r="H780" s="1"/>
    </row>
    <row r="781" spans="1:8" ht="15">
      <c r="A781" s="5">
        <v>19</v>
      </c>
      <c r="B781" s="11"/>
      <c r="C781" s="11">
        <f t="shared" si="16"/>
        <v>-17.92</v>
      </c>
      <c r="D781" s="11"/>
      <c r="E781" s="21"/>
      <c r="F781" s="11"/>
      <c r="G781" s="21"/>
      <c r="H781" s="1"/>
    </row>
    <row r="782" spans="1:8" ht="15">
      <c r="A782" s="5"/>
      <c r="B782" s="11"/>
      <c r="C782" s="11"/>
      <c r="D782" s="11"/>
      <c r="E782" s="21"/>
      <c r="F782" s="11"/>
      <c r="G782" s="21"/>
      <c r="H782" s="12"/>
    </row>
    <row r="783" spans="1:8" ht="15">
      <c r="A783" s="5"/>
      <c r="B783" s="11"/>
      <c r="C783" s="11"/>
      <c r="D783" s="11"/>
      <c r="E783" s="21"/>
      <c r="F783" s="11"/>
      <c r="G783" s="21"/>
      <c r="H783" s="12"/>
    </row>
    <row r="784" spans="1:8" ht="15">
      <c r="A784" s="5"/>
      <c r="B784" s="11"/>
      <c r="C784" s="11"/>
      <c r="D784" s="11"/>
      <c r="E784" s="21"/>
      <c r="F784" s="11"/>
      <c r="G784" s="21"/>
      <c r="H784" s="1"/>
    </row>
    <row r="785" spans="1:8" ht="15">
      <c r="A785" s="5"/>
      <c r="B785" s="11"/>
      <c r="C785" s="11"/>
      <c r="D785" s="11"/>
      <c r="E785" s="21"/>
      <c r="F785" s="11"/>
      <c r="G785" s="21"/>
      <c r="H785" s="1"/>
    </row>
    <row r="787" spans="2:8" ht="15">
      <c r="B787" s="15" t="s">
        <v>22</v>
      </c>
      <c r="C787" s="8"/>
      <c r="D787" s="7"/>
      <c r="E787" s="7"/>
      <c r="F787" s="7"/>
      <c r="G787" s="7"/>
      <c r="H787" s="12"/>
    </row>
    <row r="788" spans="2:8" ht="15">
      <c r="B788" s="3">
        <v>182</v>
      </c>
      <c r="C788" s="8"/>
      <c r="D788" s="7"/>
      <c r="E788" s="7"/>
      <c r="F788" s="7"/>
      <c r="G788" s="7"/>
      <c r="H788" s="12"/>
    </row>
    <row r="789" spans="2:8" ht="15">
      <c r="B789" s="15"/>
      <c r="C789" s="8"/>
      <c r="D789" s="7"/>
      <c r="E789" s="7"/>
      <c r="F789" s="7"/>
      <c r="G789" s="7"/>
      <c r="H789" s="12"/>
    </row>
    <row r="790" spans="1:8" ht="15">
      <c r="A790" s="16" t="s">
        <v>23</v>
      </c>
      <c r="B790" s="17" t="s">
        <v>30</v>
      </c>
      <c r="C790" s="23" t="s">
        <v>24</v>
      </c>
      <c r="D790" s="17" t="s">
        <v>25</v>
      </c>
      <c r="E790" s="17" t="s">
        <v>26</v>
      </c>
      <c r="F790" s="17" t="s">
        <v>27</v>
      </c>
      <c r="G790" s="17" t="s">
        <v>28</v>
      </c>
      <c r="H790" s="18" t="s">
        <v>29</v>
      </c>
    </row>
    <row r="791" spans="1:8" ht="15">
      <c r="A791" s="19">
        <v>0</v>
      </c>
      <c r="B791" s="11">
        <v>75.1</v>
      </c>
      <c r="C791" s="11">
        <f aca="true" t="shared" si="17" ref="C791:C810">(B791-32)*0.56</f>
        <v>24.136</v>
      </c>
      <c r="D791" s="8">
        <v>11.09</v>
      </c>
      <c r="E791" s="20">
        <v>0.404</v>
      </c>
      <c r="F791" s="8">
        <v>8.97</v>
      </c>
      <c r="G791" s="20">
        <v>0.258</v>
      </c>
      <c r="H791" s="9">
        <v>133.9</v>
      </c>
    </row>
    <row r="792" spans="1:8" ht="15">
      <c r="A792" s="19">
        <v>1</v>
      </c>
      <c r="B792" s="8">
        <v>73.4</v>
      </c>
      <c r="C792" s="11">
        <f t="shared" si="17"/>
        <v>23.184000000000005</v>
      </c>
      <c r="D792" s="8">
        <v>11.31</v>
      </c>
      <c r="E792" s="20">
        <v>0.405</v>
      </c>
      <c r="F792" s="8">
        <v>8.97</v>
      </c>
      <c r="G792" s="20">
        <v>0.259</v>
      </c>
      <c r="H792" s="9">
        <v>134.2</v>
      </c>
    </row>
    <row r="793" spans="1:8" ht="15">
      <c r="A793" s="19">
        <v>2</v>
      </c>
      <c r="B793" s="8">
        <v>72.2</v>
      </c>
      <c r="C793" s="11">
        <f t="shared" si="17"/>
        <v>22.512000000000004</v>
      </c>
      <c r="D793" s="8">
        <v>11.45</v>
      </c>
      <c r="E793" s="20">
        <v>0.404</v>
      </c>
      <c r="F793" s="8">
        <v>8.96</v>
      </c>
      <c r="G793" s="20">
        <v>0.258</v>
      </c>
      <c r="H793" s="9">
        <v>135.7</v>
      </c>
    </row>
    <row r="794" spans="1:8" ht="15">
      <c r="A794" s="19">
        <v>3</v>
      </c>
      <c r="B794" s="8">
        <v>70.7</v>
      </c>
      <c r="C794" s="11">
        <f t="shared" si="17"/>
        <v>21.672000000000004</v>
      </c>
      <c r="D794" s="8">
        <v>10.63</v>
      </c>
      <c r="E794" s="20">
        <v>0.41300000000000003</v>
      </c>
      <c r="F794" s="8">
        <v>8.82</v>
      </c>
      <c r="G794" s="20">
        <v>0.264</v>
      </c>
      <c r="H794" s="9">
        <v>120.9</v>
      </c>
    </row>
    <row r="795" spans="1:8" ht="15">
      <c r="A795" s="19">
        <v>4</v>
      </c>
      <c r="B795" s="8">
        <v>59.5</v>
      </c>
      <c r="C795" s="11">
        <f t="shared" si="17"/>
        <v>15.400000000000002</v>
      </c>
      <c r="D795" s="8">
        <v>11.78</v>
      </c>
      <c r="E795" s="20">
        <v>0.461</v>
      </c>
      <c r="F795" s="8">
        <v>8.21</v>
      </c>
      <c r="G795" s="20">
        <v>0.295</v>
      </c>
      <c r="H795" s="9">
        <v>119.2</v>
      </c>
    </row>
    <row r="796" spans="1:8" ht="15">
      <c r="A796" s="19">
        <v>5</v>
      </c>
      <c r="B796" s="8">
        <v>50.8</v>
      </c>
      <c r="C796" s="11">
        <f t="shared" si="17"/>
        <v>10.527999999999999</v>
      </c>
      <c r="D796" s="8">
        <v>10.81</v>
      </c>
      <c r="E796" s="20">
        <v>0.464</v>
      </c>
      <c r="F796" s="8">
        <v>8</v>
      </c>
      <c r="G796" s="20">
        <v>0.297</v>
      </c>
      <c r="H796" s="9">
        <v>97.1</v>
      </c>
    </row>
    <row r="797" spans="1:8" ht="15">
      <c r="A797" s="19">
        <v>6</v>
      </c>
      <c r="B797" s="8">
        <v>46.4</v>
      </c>
      <c r="C797" s="11">
        <f t="shared" si="17"/>
        <v>8.064</v>
      </c>
      <c r="D797" s="8">
        <v>9.58</v>
      </c>
      <c r="E797" s="20">
        <v>0.464</v>
      </c>
      <c r="F797" s="8">
        <v>7.85</v>
      </c>
      <c r="G797" s="20">
        <v>0.297</v>
      </c>
      <c r="H797" s="9">
        <v>80.7</v>
      </c>
    </row>
    <row r="798" spans="1:8" ht="15">
      <c r="A798" s="19">
        <v>7</v>
      </c>
      <c r="B798" s="8">
        <v>44.8</v>
      </c>
      <c r="C798" s="11">
        <f t="shared" si="17"/>
        <v>7.167999999999999</v>
      </c>
      <c r="D798" s="8">
        <v>8.26</v>
      </c>
      <c r="E798" s="20">
        <v>0.465</v>
      </c>
      <c r="F798" s="8">
        <v>7.73</v>
      </c>
      <c r="G798" s="20">
        <v>0.298</v>
      </c>
      <c r="H798" s="9">
        <v>60.3</v>
      </c>
    </row>
    <row r="799" spans="1:8" ht="15">
      <c r="A799" s="19">
        <v>8</v>
      </c>
      <c r="B799" s="8">
        <v>43.7</v>
      </c>
      <c r="C799" s="11">
        <f t="shared" si="17"/>
        <v>6.552000000000002</v>
      </c>
      <c r="D799" s="8">
        <v>1.5</v>
      </c>
      <c r="E799" s="20">
        <v>0.47400000000000003</v>
      </c>
      <c r="F799" s="8">
        <v>7.53</v>
      </c>
      <c r="G799" s="20">
        <v>0.303</v>
      </c>
      <c r="H799" s="9">
        <v>14.7</v>
      </c>
    </row>
    <row r="800" spans="1:8" ht="15">
      <c r="A800" s="19">
        <v>9</v>
      </c>
      <c r="B800" s="11">
        <v>43.3</v>
      </c>
      <c r="C800" s="11">
        <f t="shared" si="17"/>
        <v>6.327999999999999</v>
      </c>
      <c r="D800" s="8">
        <v>0.33</v>
      </c>
      <c r="E800" s="20">
        <v>0.47600000000000003</v>
      </c>
      <c r="F800" s="8">
        <v>7.46</v>
      </c>
      <c r="G800" s="20">
        <v>0.305</v>
      </c>
      <c r="H800" s="9">
        <v>2.5</v>
      </c>
    </row>
    <row r="801" spans="1:8" ht="15">
      <c r="A801" s="19">
        <v>10</v>
      </c>
      <c r="B801" s="8">
        <v>43.1</v>
      </c>
      <c r="C801" s="11">
        <f t="shared" si="17"/>
        <v>6.216000000000001</v>
      </c>
      <c r="D801" s="8">
        <v>0.28</v>
      </c>
      <c r="E801" s="20">
        <v>0.47600000000000003</v>
      </c>
      <c r="F801" s="8">
        <v>7.44</v>
      </c>
      <c r="G801" s="20">
        <v>0.305</v>
      </c>
      <c r="H801" s="9">
        <v>2.2</v>
      </c>
    </row>
    <row r="802" spans="1:8" ht="15">
      <c r="A802" s="19">
        <v>11</v>
      </c>
      <c r="B802" s="8">
        <v>42.9</v>
      </c>
      <c r="C802" s="11">
        <f t="shared" si="17"/>
        <v>6.104</v>
      </c>
      <c r="D802" s="8">
        <v>0.24</v>
      </c>
      <c r="E802" s="20">
        <v>0.475</v>
      </c>
      <c r="F802" s="8">
        <v>7.43</v>
      </c>
      <c r="G802" s="20">
        <v>0.304</v>
      </c>
      <c r="H802" s="9">
        <v>1.9</v>
      </c>
    </row>
    <row r="803" spans="1:8" ht="15">
      <c r="A803" s="19">
        <v>12</v>
      </c>
      <c r="B803" s="8">
        <v>42.8</v>
      </c>
      <c r="C803" s="11">
        <f t="shared" si="17"/>
        <v>6.047999999999999</v>
      </c>
      <c r="D803" s="8">
        <v>0.22</v>
      </c>
      <c r="E803" s="20">
        <v>0.47600000000000003</v>
      </c>
      <c r="F803" s="8">
        <v>7.42</v>
      </c>
      <c r="G803" s="20">
        <v>0.304</v>
      </c>
      <c r="H803" s="9">
        <v>1.7</v>
      </c>
    </row>
    <row r="804" spans="1:8" ht="15">
      <c r="A804" s="19">
        <v>13</v>
      </c>
      <c r="B804" s="8">
        <v>42.7</v>
      </c>
      <c r="C804" s="11">
        <f t="shared" si="17"/>
        <v>5.992000000000002</v>
      </c>
      <c r="D804" s="8">
        <v>0.2</v>
      </c>
      <c r="E804" s="20">
        <v>0.47700000000000004</v>
      </c>
      <c r="F804" s="8">
        <v>7.41</v>
      </c>
      <c r="G804" s="20">
        <v>0.305</v>
      </c>
      <c r="H804" s="9">
        <v>1.6</v>
      </c>
    </row>
    <row r="805" spans="1:8" ht="15">
      <c r="A805" s="5">
        <v>14</v>
      </c>
      <c r="B805" s="8">
        <v>42.6</v>
      </c>
      <c r="C805" s="11">
        <f t="shared" si="17"/>
        <v>5.936000000000002</v>
      </c>
      <c r="D805" s="8">
        <v>0.19</v>
      </c>
      <c r="E805" s="20">
        <v>0.47900000000000004</v>
      </c>
      <c r="F805" s="8">
        <v>7.39</v>
      </c>
      <c r="G805" s="1">
        <v>0.306</v>
      </c>
      <c r="H805" s="9">
        <v>1.5</v>
      </c>
    </row>
    <row r="806" spans="1:8" ht="15">
      <c r="A806" s="5">
        <v>15</v>
      </c>
      <c r="B806" s="11">
        <v>42.5</v>
      </c>
      <c r="C806" s="11">
        <f t="shared" si="17"/>
        <v>5.880000000000001</v>
      </c>
      <c r="D806" s="11">
        <v>0.18</v>
      </c>
      <c r="E806" s="21">
        <v>0.481</v>
      </c>
      <c r="F806" s="11">
        <v>7.38</v>
      </c>
      <c r="G806" s="20">
        <v>0.308</v>
      </c>
      <c r="H806" s="12">
        <v>1.4</v>
      </c>
    </row>
    <row r="807" spans="1:8" ht="15">
      <c r="A807" s="5">
        <v>16</v>
      </c>
      <c r="B807" s="11">
        <v>42.4</v>
      </c>
      <c r="C807" s="11">
        <f t="shared" si="17"/>
        <v>5.824</v>
      </c>
      <c r="D807" s="11">
        <v>0.17</v>
      </c>
      <c r="E807" s="21">
        <v>0.485</v>
      </c>
      <c r="F807" s="11">
        <v>7.36</v>
      </c>
      <c r="G807" s="21">
        <v>0.31</v>
      </c>
      <c r="H807" s="12">
        <v>1.3</v>
      </c>
    </row>
    <row r="808" spans="1:8" ht="15">
      <c r="A808" s="5">
        <v>17</v>
      </c>
      <c r="B808" s="11">
        <v>42.2</v>
      </c>
      <c r="C808" s="11">
        <f t="shared" si="17"/>
        <v>5.712000000000002</v>
      </c>
      <c r="D808" s="11">
        <v>0.16</v>
      </c>
      <c r="E808" s="21">
        <v>0.496</v>
      </c>
      <c r="F808" s="11">
        <v>7.33</v>
      </c>
      <c r="G808" s="21">
        <v>0.318</v>
      </c>
      <c r="H808" s="12">
        <v>1.3</v>
      </c>
    </row>
    <row r="809" spans="1:8" ht="15">
      <c r="A809" s="5">
        <v>18</v>
      </c>
      <c r="B809" s="11">
        <v>42.2</v>
      </c>
      <c r="C809" s="11">
        <f t="shared" si="17"/>
        <v>5.712000000000002</v>
      </c>
      <c r="D809" s="11">
        <v>0.16</v>
      </c>
      <c r="E809" s="21">
        <v>0.506</v>
      </c>
      <c r="F809" s="11">
        <v>7.3</v>
      </c>
      <c r="G809" s="21">
        <v>0.324</v>
      </c>
      <c r="H809" s="12">
        <v>1.2</v>
      </c>
    </row>
    <row r="810" spans="1:8" ht="15">
      <c r="A810" s="5">
        <v>19</v>
      </c>
      <c r="B810" s="11"/>
      <c r="C810" s="11">
        <f t="shared" si="17"/>
        <v>-17.92</v>
      </c>
      <c r="D810" s="11"/>
      <c r="E810" s="21"/>
      <c r="F810" s="11"/>
      <c r="G810" s="21"/>
      <c r="H810" s="1"/>
    </row>
    <row r="815" spans="1:8" ht="15">
      <c r="A815" s="5"/>
      <c r="B815" s="11"/>
      <c r="C815" s="11"/>
      <c r="D815" s="11"/>
      <c r="E815" s="21"/>
      <c r="F815" s="11"/>
      <c r="G815" s="21"/>
      <c r="H815" s="1"/>
    </row>
    <row r="817" spans="2:8" ht="15">
      <c r="B817" s="15" t="s">
        <v>22</v>
      </c>
      <c r="C817" s="8"/>
      <c r="D817" s="7"/>
      <c r="E817" s="7"/>
      <c r="F817" s="7"/>
      <c r="G817" s="7"/>
      <c r="H817" s="12"/>
    </row>
    <row r="818" spans="2:8" ht="15">
      <c r="B818" s="3">
        <v>199</v>
      </c>
      <c r="C818" s="8"/>
      <c r="D818" s="7"/>
      <c r="E818" s="7"/>
      <c r="F818" s="7"/>
      <c r="G818" s="7"/>
      <c r="H818" s="12"/>
    </row>
    <row r="819" spans="2:8" ht="15">
      <c r="B819" s="15"/>
      <c r="C819" s="8"/>
      <c r="D819" s="7"/>
      <c r="E819" s="7"/>
      <c r="F819" s="7"/>
      <c r="G819" s="7"/>
      <c r="H819" s="12"/>
    </row>
    <row r="820" spans="1:8" ht="15">
      <c r="A820" s="16" t="s">
        <v>23</v>
      </c>
      <c r="B820" s="17" t="s">
        <v>30</v>
      </c>
      <c r="C820" s="23" t="s">
        <v>24</v>
      </c>
      <c r="D820" s="17" t="s">
        <v>25</v>
      </c>
      <c r="E820" s="17" t="s">
        <v>26</v>
      </c>
      <c r="F820" s="17" t="s">
        <v>27</v>
      </c>
      <c r="G820" s="17" t="s">
        <v>28</v>
      </c>
      <c r="H820" s="18" t="s">
        <v>29</v>
      </c>
    </row>
    <row r="821" spans="1:8" ht="15">
      <c r="A821" s="19">
        <v>0</v>
      </c>
      <c r="B821" s="11">
        <v>77.8</v>
      </c>
      <c r="C821" s="11">
        <f aca="true" t="shared" si="18" ref="C821:C840">(B821-32)*0.56</f>
        <v>25.648</v>
      </c>
      <c r="D821" s="8">
        <v>9.15</v>
      </c>
      <c r="E821" s="20">
        <v>0.395</v>
      </c>
      <c r="F821" s="8">
        <v>8.87</v>
      </c>
      <c r="G821" s="20">
        <v>0.252</v>
      </c>
      <c r="H821" s="9">
        <v>111</v>
      </c>
    </row>
    <row r="822" spans="1:8" ht="15">
      <c r="A822" s="19">
        <v>1</v>
      </c>
      <c r="B822" s="8">
        <v>77.7</v>
      </c>
      <c r="C822" s="11">
        <f t="shared" si="18"/>
        <v>25.592000000000002</v>
      </c>
      <c r="D822" s="8">
        <v>9</v>
      </c>
      <c r="E822" s="20">
        <v>0.395</v>
      </c>
      <c r="F822" s="8">
        <v>8.87</v>
      </c>
      <c r="G822" s="20">
        <v>0.252</v>
      </c>
      <c r="H822" s="9">
        <v>111.1</v>
      </c>
    </row>
    <row r="823" spans="1:8" ht="15">
      <c r="A823" s="19">
        <v>2</v>
      </c>
      <c r="B823" s="8">
        <v>77.6</v>
      </c>
      <c r="C823" s="11">
        <f t="shared" si="18"/>
        <v>25.535999999999998</v>
      </c>
      <c r="D823" s="8">
        <v>9</v>
      </c>
      <c r="E823" s="20">
        <v>0.395</v>
      </c>
      <c r="F823" s="8">
        <v>8.88</v>
      </c>
      <c r="G823" s="20">
        <v>0.253</v>
      </c>
      <c r="H823" s="9">
        <v>109.3</v>
      </c>
    </row>
    <row r="824" spans="1:8" ht="15">
      <c r="A824" s="19">
        <v>3</v>
      </c>
      <c r="B824" s="8">
        <v>77.5</v>
      </c>
      <c r="C824" s="11">
        <f t="shared" si="18"/>
        <v>25.480000000000004</v>
      </c>
      <c r="D824" s="8">
        <v>9.05</v>
      </c>
      <c r="E824" s="20">
        <v>0.395</v>
      </c>
      <c r="F824" s="8">
        <v>8.87</v>
      </c>
      <c r="G824" s="20">
        <v>0.253</v>
      </c>
      <c r="H824" s="9">
        <v>111.7</v>
      </c>
    </row>
    <row r="825" spans="1:8" ht="15">
      <c r="A825" s="19">
        <v>4</v>
      </c>
      <c r="B825" s="8">
        <v>62.8</v>
      </c>
      <c r="C825" s="11">
        <f t="shared" si="18"/>
        <v>17.248</v>
      </c>
      <c r="D825" s="8">
        <v>13.4</v>
      </c>
      <c r="E825" s="20">
        <v>0.462</v>
      </c>
      <c r="F825" s="8">
        <v>8.54</v>
      </c>
      <c r="G825" s="20">
        <v>0.294</v>
      </c>
      <c r="H825" s="9">
        <v>141.2</v>
      </c>
    </row>
    <row r="826" spans="1:8" ht="15">
      <c r="A826" s="19">
        <v>5</v>
      </c>
      <c r="B826" s="8">
        <v>52.5</v>
      </c>
      <c r="C826" s="11">
        <f t="shared" si="18"/>
        <v>11.48</v>
      </c>
      <c r="D826" s="8">
        <v>11.29</v>
      </c>
      <c r="E826" s="20">
        <v>0.468</v>
      </c>
      <c r="F826" s="8">
        <v>8.11</v>
      </c>
      <c r="G826" s="20">
        <v>0.299</v>
      </c>
      <c r="H826" s="9">
        <v>104.7</v>
      </c>
    </row>
    <row r="827" spans="1:8" ht="15">
      <c r="A827" s="19">
        <v>6</v>
      </c>
      <c r="B827" s="8">
        <v>47.7</v>
      </c>
      <c r="C827" s="11">
        <f t="shared" si="18"/>
        <v>8.792000000000002</v>
      </c>
      <c r="D827" s="8">
        <v>9.25</v>
      </c>
      <c r="E827" s="20">
        <v>0.468</v>
      </c>
      <c r="F827" s="8">
        <v>7.88</v>
      </c>
      <c r="G827" s="20">
        <v>0.299</v>
      </c>
      <c r="H827" s="9">
        <v>78.6</v>
      </c>
    </row>
    <row r="828" spans="1:8" ht="15">
      <c r="A828" s="19">
        <v>7</v>
      </c>
      <c r="B828" s="8">
        <v>45.4</v>
      </c>
      <c r="C828" s="11">
        <f t="shared" si="18"/>
        <v>7.504</v>
      </c>
      <c r="D828" s="8">
        <v>5.89</v>
      </c>
      <c r="E828" s="20">
        <v>0.47100000000000003</v>
      </c>
      <c r="F828" s="8">
        <v>7.74</v>
      </c>
      <c r="G828" s="20">
        <v>0.301</v>
      </c>
      <c r="H828" s="9">
        <v>48.8</v>
      </c>
    </row>
    <row r="829" spans="1:8" ht="15">
      <c r="A829" s="19">
        <v>8</v>
      </c>
      <c r="B829" s="8">
        <v>44.2</v>
      </c>
      <c r="C829" s="11">
        <f t="shared" si="18"/>
        <v>6.8320000000000025</v>
      </c>
      <c r="D829" s="8">
        <v>0.91</v>
      </c>
      <c r="E829" s="20">
        <v>0.47700000000000004</v>
      </c>
      <c r="F829" s="8">
        <v>7.58</v>
      </c>
      <c r="G829" s="20">
        <v>0.305</v>
      </c>
      <c r="H829" s="9">
        <v>7.8</v>
      </c>
    </row>
    <row r="830" spans="1:8" ht="15">
      <c r="A830" s="19">
        <v>9</v>
      </c>
      <c r="B830" s="11">
        <v>43.4</v>
      </c>
      <c r="C830" s="11">
        <f t="shared" si="18"/>
        <v>6.3839999999999995</v>
      </c>
      <c r="D830" s="8">
        <v>0.32</v>
      </c>
      <c r="E830" s="20">
        <v>0.47800000000000004</v>
      </c>
      <c r="F830" s="8">
        <v>7.54</v>
      </c>
      <c r="G830" s="20">
        <v>0.306</v>
      </c>
      <c r="H830" s="9">
        <v>2.4</v>
      </c>
    </row>
    <row r="831" spans="1:8" ht="15">
      <c r="A831" s="19">
        <v>10</v>
      </c>
      <c r="B831" s="8">
        <v>43.1</v>
      </c>
      <c r="C831" s="11">
        <f t="shared" si="18"/>
        <v>6.216000000000001</v>
      </c>
      <c r="D831" s="8">
        <v>0.29</v>
      </c>
      <c r="E831" s="20">
        <v>0.47700000000000004</v>
      </c>
      <c r="F831" s="8">
        <v>7.53</v>
      </c>
      <c r="G831" s="20">
        <v>0.305</v>
      </c>
      <c r="H831" s="9">
        <v>2.2</v>
      </c>
    </row>
    <row r="832" spans="1:8" ht="15">
      <c r="A832" s="19">
        <v>11</v>
      </c>
      <c r="B832" s="8">
        <v>42.9</v>
      </c>
      <c r="C832" s="11">
        <f t="shared" si="18"/>
        <v>6.104</v>
      </c>
      <c r="D832" s="8">
        <v>0.24</v>
      </c>
      <c r="E832" s="20">
        <v>0.47800000000000004</v>
      </c>
      <c r="F832" s="8">
        <v>7.5</v>
      </c>
      <c r="G832" s="20">
        <v>0.305</v>
      </c>
      <c r="H832" s="9">
        <v>1.9</v>
      </c>
    </row>
    <row r="833" spans="1:8" ht="15">
      <c r="A833" s="19">
        <v>12</v>
      </c>
      <c r="B833" s="8">
        <v>42.8</v>
      </c>
      <c r="C833" s="11">
        <f t="shared" si="18"/>
        <v>6.047999999999999</v>
      </c>
      <c r="D833" s="8">
        <v>0.22</v>
      </c>
      <c r="E833" s="20">
        <v>0.47900000000000004</v>
      </c>
      <c r="F833" s="8">
        <v>7.5</v>
      </c>
      <c r="G833" s="20">
        <v>0.306</v>
      </c>
      <c r="H833" s="9">
        <v>1.7</v>
      </c>
    </row>
    <row r="834" spans="1:8" ht="15">
      <c r="A834" s="19">
        <v>13</v>
      </c>
      <c r="B834" s="8">
        <v>42.8</v>
      </c>
      <c r="C834" s="11">
        <f t="shared" si="18"/>
        <v>6.047999999999999</v>
      </c>
      <c r="D834" s="8">
        <v>0.2</v>
      </c>
      <c r="E834" s="20">
        <v>0.48</v>
      </c>
      <c r="F834" s="8">
        <v>7.49</v>
      </c>
      <c r="G834" s="20">
        <v>0.307</v>
      </c>
      <c r="H834" s="9">
        <v>1.6</v>
      </c>
    </row>
    <row r="835" spans="1:8" ht="15">
      <c r="A835" s="5">
        <v>14</v>
      </c>
      <c r="B835" s="8">
        <v>42.6</v>
      </c>
      <c r="C835" s="11">
        <f t="shared" si="18"/>
        <v>5.936000000000002</v>
      </c>
      <c r="D835" s="8">
        <v>0.19</v>
      </c>
      <c r="E835" s="20">
        <v>0.484</v>
      </c>
      <c r="F835" s="8">
        <v>7.47</v>
      </c>
      <c r="G835" s="1">
        <v>0.309</v>
      </c>
      <c r="H835" s="9">
        <v>1.5</v>
      </c>
    </row>
    <row r="836" spans="1:8" ht="15">
      <c r="A836" s="5">
        <v>15</v>
      </c>
      <c r="B836" s="11">
        <v>42.5</v>
      </c>
      <c r="C836" s="11">
        <f t="shared" si="18"/>
        <v>5.880000000000001</v>
      </c>
      <c r="D836" s="11">
        <v>0.18</v>
      </c>
      <c r="E836" s="21">
        <v>0.488</v>
      </c>
      <c r="F836" s="11">
        <v>7.46</v>
      </c>
      <c r="G836" s="20">
        <v>0.311</v>
      </c>
      <c r="H836" s="12">
        <v>1.5</v>
      </c>
    </row>
    <row r="837" spans="1:8" ht="15">
      <c r="A837" s="5">
        <v>16</v>
      </c>
      <c r="B837" s="11">
        <v>42.3</v>
      </c>
      <c r="C837" s="11">
        <f t="shared" si="18"/>
        <v>5.767999999999999</v>
      </c>
      <c r="D837" s="11">
        <v>0.17</v>
      </c>
      <c r="E837" s="21">
        <v>0.496</v>
      </c>
      <c r="F837" s="11">
        <v>7.42</v>
      </c>
      <c r="G837" s="21">
        <v>0.317</v>
      </c>
      <c r="H837" s="12">
        <v>1.4</v>
      </c>
    </row>
    <row r="838" spans="1:8" ht="15">
      <c r="A838" s="5">
        <v>17</v>
      </c>
      <c r="B838" s="11"/>
      <c r="C838" s="11">
        <f t="shared" si="18"/>
        <v>-17.92</v>
      </c>
      <c r="D838" s="11"/>
      <c r="E838" s="21"/>
      <c r="F838" s="11"/>
      <c r="G838" s="21"/>
      <c r="H838" s="12"/>
    </row>
    <row r="839" spans="1:8" ht="15">
      <c r="A839" s="5">
        <v>18</v>
      </c>
      <c r="B839" s="11"/>
      <c r="C839" s="11">
        <f t="shared" si="18"/>
        <v>-17.92</v>
      </c>
      <c r="D839" s="11"/>
      <c r="E839" s="21"/>
      <c r="F839" s="11"/>
      <c r="G839" s="21"/>
      <c r="H839" s="12"/>
    </row>
    <row r="840" spans="1:8" ht="15">
      <c r="A840" s="5">
        <v>19</v>
      </c>
      <c r="B840" s="11"/>
      <c r="C840" s="11">
        <f t="shared" si="18"/>
        <v>-17.92</v>
      </c>
      <c r="D840" s="11"/>
      <c r="E840" s="21"/>
      <c r="F840" s="11"/>
      <c r="G840" s="21"/>
      <c r="H840" s="1"/>
    </row>
    <row r="841" spans="1:8" ht="15">
      <c r="A841" s="5"/>
      <c r="B841" s="11"/>
      <c r="C841" s="11"/>
      <c r="D841" s="11"/>
      <c r="E841" s="21"/>
      <c r="F841" s="11"/>
      <c r="G841" s="21"/>
      <c r="H841" s="12"/>
    </row>
    <row r="842" spans="1:8" ht="15">
      <c r="A842" s="5"/>
      <c r="B842" s="11"/>
      <c r="C842" s="11"/>
      <c r="D842" s="11"/>
      <c r="E842" s="21"/>
      <c r="F842" s="11"/>
      <c r="G842" s="21"/>
      <c r="H842" s="12"/>
    </row>
    <row r="843" spans="1:8" ht="15">
      <c r="A843" s="5"/>
      <c r="B843" s="11"/>
      <c r="C843" s="11"/>
      <c r="D843" s="11"/>
      <c r="E843" s="21"/>
      <c r="F843" s="11"/>
      <c r="G843" s="21"/>
      <c r="H843" s="1"/>
    </row>
    <row r="844" spans="2:8" ht="15">
      <c r="B844" s="15" t="s">
        <v>22</v>
      </c>
      <c r="C844" s="8"/>
      <c r="D844" s="7"/>
      <c r="E844" s="7"/>
      <c r="F844" s="7"/>
      <c r="G844" s="7"/>
      <c r="H844" s="12"/>
    </row>
    <row r="845" spans="2:8" ht="15">
      <c r="B845" s="3">
        <v>229</v>
      </c>
      <c r="C845" s="8"/>
      <c r="D845" s="7"/>
      <c r="E845" s="7"/>
      <c r="F845" s="7"/>
      <c r="G845" s="7"/>
      <c r="H845" s="12"/>
    </row>
    <row r="846" spans="2:8" ht="15">
      <c r="B846" s="15"/>
      <c r="C846" s="8"/>
      <c r="D846" s="7"/>
      <c r="E846" s="7"/>
      <c r="F846" s="7"/>
      <c r="G846" s="7"/>
      <c r="H846" s="12"/>
    </row>
    <row r="847" spans="1:8" ht="15">
      <c r="A847" s="16" t="s">
        <v>23</v>
      </c>
      <c r="B847" s="17" t="s">
        <v>30</v>
      </c>
      <c r="C847" s="23" t="s">
        <v>24</v>
      </c>
      <c r="D847" s="17" t="s">
        <v>25</v>
      </c>
      <c r="E847" s="17" t="s">
        <v>37</v>
      </c>
      <c r="F847" s="17" t="s">
        <v>27</v>
      </c>
      <c r="G847" s="17" t="s">
        <v>28</v>
      </c>
      <c r="H847" s="18" t="s">
        <v>29</v>
      </c>
    </row>
    <row r="848" spans="1:8" ht="15">
      <c r="A848" s="19">
        <v>0</v>
      </c>
      <c r="B848" s="11">
        <v>75.6</v>
      </c>
      <c r="C848" s="11">
        <f aca="true" t="shared" si="19" ref="C848:C867">(B848-32)*0.56</f>
        <v>24.416</v>
      </c>
      <c r="D848" s="8">
        <v>9.39</v>
      </c>
      <c r="E848" s="26">
        <v>395</v>
      </c>
      <c r="F848" s="8">
        <v>9.17</v>
      </c>
      <c r="G848" s="20">
        <v>0.253</v>
      </c>
      <c r="H848" s="9">
        <v>112.3</v>
      </c>
    </row>
    <row r="849" spans="1:8" ht="15">
      <c r="A849" s="19">
        <v>1</v>
      </c>
      <c r="B849" s="8">
        <v>75.5</v>
      </c>
      <c r="C849" s="11">
        <f t="shared" si="19"/>
        <v>24.360000000000003</v>
      </c>
      <c r="D849" s="8">
        <v>9.7</v>
      </c>
      <c r="E849" s="26">
        <v>395</v>
      </c>
      <c r="F849" s="8">
        <v>9.18</v>
      </c>
      <c r="G849" s="20">
        <v>0.253</v>
      </c>
      <c r="H849" s="9">
        <v>116.1</v>
      </c>
    </row>
    <row r="850" spans="1:8" ht="15">
      <c r="A850" s="19">
        <v>2</v>
      </c>
      <c r="B850" s="8">
        <v>75.3</v>
      </c>
      <c r="C850" s="11">
        <f t="shared" si="19"/>
        <v>24.248</v>
      </c>
      <c r="D850" s="8">
        <v>9.86</v>
      </c>
      <c r="E850" s="26">
        <v>395</v>
      </c>
      <c r="F850" s="8">
        <v>9.18</v>
      </c>
      <c r="G850" s="20">
        <v>0.253</v>
      </c>
      <c r="H850" s="9">
        <v>116.4</v>
      </c>
    </row>
    <row r="851" spans="1:8" ht="15">
      <c r="A851" s="19">
        <v>3</v>
      </c>
      <c r="B851" s="8">
        <v>75.3</v>
      </c>
      <c r="C851" s="11">
        <f t="shared" si="19"/>
        <v>24.248</v>
      </c>
      <c r="D851" s="8">
        <v>9.44</v>
      </c>
      <c r="E851" s="26">
        <v>395</v>
      </c>
      <c r="F851" s="8">
        <v>9.17</v>
      </c>
      <c r="G851" s="20">
        <v>0.253</v>
      </c>
      <c r="H851" s="9">
        <v>133.3</v>
      </c>
    </row>
    <row r="852" spans="1:8" ht="15">
      <c r="A852" s="19">
        <v>4</v>
      </c>
      <c r="B852" s="8">
        <v>70.8</v>
      </c>
      <c r="C852" s="11">
        <f t="shared" si="19"/>
        <v>21.728</v>
      </c>
      <c r="D852" s="8">
        <v>13.21</v>
      </c>
      <c r="E852" s="26">
        <v>436</v>
      </c>
      <c r="F852" s="8">
        <v>9</v>
      </c>
      <c r="G852" s="20">
        <v>0.279</v>
      </c>
      <c r="H852" s="9">
        <v>152.9</v>
      </c>
    </row>
    <row r="853" spans="1:8" ht="15">
      <c r="A853" s="19">
        <v>5</v>
      </c>
      <c r="B853" s="8">
        <v>61.3</v>
      </c>
      <c r="C853" s="11">
        <f t="shared" si="19"/>
        <v>16.408</v>
      </c>
      <c r="D853" s="8">
        <v>13.1</v>
      </c>
      <c r="E853" s="26">
        <v>468</v>
      </c>
      <c r="F853" s="8">
        <v>8.6</v>
      </c>
      <c r="G853" s="20">
        <v>0.299</v>
      </c>
      <c r="H853" s="9">
        <v>134.1</v>
      </c>
    </row>
    <row r="854" spans="1:8" ht="15">
      <c r="A854" s="19">
        <v>6</v>
      </c>
      <c r="B854" s="8">
        <v>51.9</v>
      </c>
      <c r="C854" s="11">
        <f t="shared" si="19"/>
        <v>11.144</v>
      </c>
      <c r="D854" s="8">
        <v>8.26</v>
      </c>
      <c r="E854" s="26">
        <v>471</v>
      </c>
      <c r="F854" s="8">
        <v>8.08</v>
      </c>
      <c r="G854" s="20">
        <v>0.301</v>
      </c>
      <c r="H854" s="9">
        <v>75.5</v>
      </c>
    </row>
    <row r="855" spans="1:8" ht="15">
      <c r="A855" s="19">
        <v>7</v>
      </c>
      <c r="B855" s="8">
        <v>47.6</v>
      </c>
      <c r="C855" s="11">
        <f t="shared" si="19"/>
        <v>8.736000000000002</v>
      </c>
      <c r="D855" s="8">
        <v>3.77</v>
      </c>
      <c r="E855" s="26">
        <v>472</v>
      </c>
      <c r="F855" s="8">
        <v>7.86</v>
      </c>
      <c r="G855" s="20">
        <v>0.301</v>
      </c>
      <c r="H855" s="9">
        <v>33</v>
      </c>
    </row>
    <row r="856" spans="1:8" ht="15">
      <c r="A856" s="19">
        <v>8</v>
      </c>
      <c r="B856" s="8">
        <v>45.3</v>
      </c>
      <c r="C856" s="11">
        <f t="shared" si="19"/>
        <v>7.4479999999999995</v>
      </c>
      <c r="D856" s="8">
        <v>0.77</v>
      </c>
      <c r="E856" s="26">
        <v>478</v>
      </c>
      <c r="F856" s="8">
        <v>7.78</v>
      </c>
      <c r="G856" s="20">
        <v>0.306</v>
      </c>
      <c r="H856" s="9">
        <v>6</v>
      </c>
    </row>
    <row r="857" spans="1:8" ht="15">
      <c r="A857" s="19">
        <v>9</v>
      </c>
      <c r="B857" s="11">
        <v>44.2</v>
      </c>
      <c r="C857" s="11">
        <f t="shared" si="19"/>
        <v>6.8320000000000025</v>
      </c>
      <c r="D857" s="8">
        <v>0.45</v>
      </c>
      <c r="E857" s="26">
        <v>480</v>
      </c>
      <c r="F857" s="8">
        <v>7.76</v>
      </c>
      <c r="G857" s="20">
        <v>0.307</v>
      </c>
      <c r="H857" s="9">
        <v>3.3</v>
      </c>
    </row>
    <row r="858" spans="1:8" ht="15">
      <c r="A858" s="19">
        <v>10</v>
      </c>
      <c r="B858" s="8">
        <v>43.4</v>
      </c>
      <c r="C858" s="11">
        <f t="shared" si="19"/>
        <v>6.3839999999999995</v>
      </c>
      <c r="D858" s="8">
        <v>0.3</v>
      </c>
      <c r="E858" s="26">
        <v>480</v>
      </c>
      <c r="F858" s="8">
        <v>7.73</v>
      </c>
      <c r="G858" s="20">
        <v>0.307</v>
      </c>
      <c r="H858" s="9">
        <v>2.5</v>
      </c>
    </row>
    <row r="859" spans="1:8" ht="15">
      <c r="A859" s="19">
        <v>11</v>
      </c>
      <c r="B859" s="8">
        <v>43</v>
      </c>
      <c r="C859" s="11">
        <f t="shared" si="19"/>
        <v>6.16</v>
      </c>
      <c r="D859" s="8">
        <v>0.25</v>
      </c>
      <c r="E859" s="26">
        <v>483</v>
      </c>
      <c r="F859" s="8">
        <v>7.7</v>
      </c>
      <c r="G859" s="20">
        <v>0.308</v>
      </c>
      <c r="H859" s="9">
        <v>2</v>
      </c>
    </row>
    <row r="860" spans="1:8" ht="15">
      <c r="A860" s="19">
        <v>12</v>
      </c>
      <c r="B860" s="8">
        <v>42.9</v>
      </c>
      <c r="C860" s="11">
        <f t="shared" si="19"/>
        <v>6.104</v>
      </c>
      <c r="D860" s="8">
        <v>0.19</v>
      </c>
      <c r="E860" s="26">
        <v>483</v>
      </c>
      <c r="F860" s="8">
        <v>7.7</v>
      </c>
      <c r="G860" s="20">
        <v>0.309</v>
      </c>
      <c r="H860" s="9">
        <v>1.5</v>
      </c>
    </row>
    <row r="861" spans="1:8" ht="15">
      <c r="A861" s="19">
        <v>13</v>
      </c>
      <c r="B861" s="8">
        <v>42.8</v>
      </c>
      <c r="C861" s="11">
        <f t="shared" si="19"/>
        <v>6.047999999999999</v>
      </c>
      <c r="D861" s="8">
        <v>0.18</v>
      </c>
      <c r="E861" s="26">
        <v>488</v>
      </c>
      <c r="F861" s="8">
        <v>7.68</v>
      </c>
      <c r="G861" s="20">
        <v>0.312</v>
      </c>
      <c r="H861" s="9">
        <v>1.4</v>
      </c>
    </row>
    <row r="862" spans="1:8" ht="15">
      <c r="A862" s="5">
        <v>14</v>
      </c>
      <c r="B862" s="8">
        <v>42.7</v>
      </c>
      <c r="C862" s="11">
        <f t="shared" si="19"/>
        <v>5.992000000000002</v>
      </c>
      <c r="D862" s="8">
        <v>0.17</v>
      </c>
      <c r="E862" s="26">
        <v>490</v>
      </c>
      <c r="F862" s="8">
        <v>7.66</v>
      </c>
      <c r="G862" s="1">
        <v>0.314</v>
      </c>
      <c r="H862" s="1">
        <v>1.4</v>
      </c>
    </row>
    <row r="863" spans="1:8" ht="15">
      <c r="A863" s="5">
        <v>15</v>
      </c>
      <c r="B863" s="11">
        <v>42.5</v>
      </c>
      <c r="C863" s="11">
        <f t="shared" si="19"/>
        <v>5.880000000000001</v>
      </c>
      <c r="D863" s="11">
        <v>0.17</v>
      </c>
      <c r="E863" s="27">
        <v>496</v>
      </c>
      <c r="F863" s="11">
        <v>7.64</v>
      </c>
      <c r="G863" s="20">
        <v>0.318</v>
      </c>
      <c r="H863" s="9">
        <v>1.3</v>
      </c>
    </row>
    <row r="864" spans="1:8" ht="15">
      <c r="A864" s="5">
        <v>16</v>
      </c>
      <c r="B864" s="11">
        <v>42.4</v>
      </c>
      <c r="C864" s="11">
        <f t="shared" si="19"/>
        <v>5.824</v>
      </c>
      <c r="D864" s="11">
        <v>0.16</v>
      </c>
      <c r="E864" s="27">
        <v>502</v>
      </c>
      <c r="F864" s="11">
        <v>7.62</v>
      </c>
      <c r="G864" s="21">
        <v>0.321</v>
      </c>
      <c r="H864" s="12">
        <v>1.3</v>
      </c>
    </row>
    <row r="865" spans="1:8" ht="15">
      <c r="A865" s="5">
        <v>17</v>
      </c>
      <c r="B865" s="11">
        <v>42.3</v>
      </c>
      <c r="C865" s="11">
        <f t="shared" si="19"/>
        <v>5.767999999999999</v>
      </c>
      <c r="D865" s="11">
        <v>0.15</v>
      </c>
      <c r="E865" s="27">
        <v>513</v>
      </c>
      <c r="F865" s="11">
        <v>7.58</v>
      </c>
      <c r="G865" s="21">
        <v>0.328</v>
      </c>
      <c r="H865" s="12">
        <v>1.2</v>
      </c>
    </row>
    <row r="866" spans="1:8" ht="15">
      <c r="A866" s="5">
        <v>18</v>
      </c>
      <c r="B866" s="11">
        <v>42.2</v>
      </c>
      <c r="C866" s="11">
        <f t="shared" si="19"/>
        <v>5.712000000000002</v>
      </c>
      <c r="D866" s="11">
        <v>0.15</v>
      </c>
      <c r="E866" s="27">
        <v>526</v>
      </c>
      <c r="F866" s="11">
        <v>7.54</v>
      </c>
      <c r="G866" s="21">
        <v>0.336</v>
      </c>
      <c r="H866" s="12">
        <v>1.2</v>
      </c>
    </row>
    <row r="867" spans="1:8" ht="15">
      <c r="A867" s="5">
        <v>19</v>
      </c>
      <c r="B867" s="11">
        <v>42.2</v>
      </c>
      <c r="C867" s="11">
        <f t="shared" si="19"/>
        <v>5.712000000000002</v>
      </c>
      <c r="D867" s="11">
        <v>0.15</v>
      </c>
      <c r="E867" s="27">
        <v>533</v>
      </c>
      <c r="F867" s="11">
        <v>7.52</v>
      </c>
      <c r="G867" s="21">
        <v>0.341</v>
      </c>
      <c r="H867" s="1">
        <v>1.2</v>
      </c>
    </row>
    <row r="868" spans="5:8" ht="15">
      <c r="E868" s="25"/>
      <c r="H868" s="1">
        <v>1.2</v>
      </c>
    </row>
    <row r="869" ht="15">
      <c r="E869" s="25"/>
    </row>
    <row r="877" spans="2:8" ht="15">
      <c r="B877" s="15" t="s">
        <v>22</v>
      </c>
      <c r="C877" s="8"/>
      <c r="D877" s="7"/>
      <c r="E877" s="26"/>
      <c r="F877" s="7"/>
      <c r="G877" s="7"/>
      <c r="H877" s="12"/>
    </row>
    <row r="878" spans="2:8" ht="15">
      <c r="B878" s="3">
        <v>258</v>
      </c>
      <c r="C878" s="8"/>
      <c r="D878" s="7"/>
      <c r="E878" s="26"/>
      <c r="F878" s="7"/>
      <c r="G878" s="7"/>
      <c r="H878" s="12"/>
    </row>
    <row r="879" spans="2:8" ht="15">
      <c r="B879" s="15"/>
      <c r="C879" s="8"/>
      <c r="D879" s="7"/>
      <c r="E879" s="26"/>
      <c r="F879" s="7"/>
      <c r="G879" s="7"/>
      <c r="H879" s="12"/>
    </row>
    <row r="880" spans="1:9" ht="15">
      <c r="A880" s="16" t="s">
        <v>43</v>
      </c>
      <c r="B880" s="31" t="s">
        <v>23</v>
      </c>
      <c r="C880" s="17" t="s">
        <v>30</v>
      </c>
      <c r="D880" s="23" t="s">
        <v>24</v>
      </c>
      <c r="E880" s="17" t="s">
        <v>25</v>
      </c>
      <c r="F880" s="29" t="s">
        <v>37</v>
      </c>
      <c r="G880" s="17" t="s">
        <v>27</v>
      </c>
      <c r="H880" s="17" t="s">
        <v>28</v>
      </c>
      <c r="I880" s="18" t="s">
        <v>29</v>
      </c>
    </row>
    <row r="881" spans="1:9" ht="15">
      <c r="A881">
        <v>1.4</v>
      </c>
      <c r="B881" s="32">
        <f>(A881)/3.28</f>
        <v>0.4268292682926829</v>
      </c>
      <c r="C881">
        <v>33.5</v>
      </c>
      <c r="D881" s="11">
        <f>(C881-32)*0.56</f>
        <v>0.8400000000000001</v>
      </c>
      <c r="E881">
        <v>3.8</v>
      </c>
      <c r="F881">
        <v>461</v>
      </c>
      <c r="G881">
        <v>7.47</v>
      </c>
      <c r="H881" s="20"/>
      <c r="I881">
        <v>27</v>
      </c>
    </row>
    <row r="882" spans="1:9" ht="15">
      <c r="A882">
        <v>3.1</v>
      </c>
      <c r="B882" s="32">
        <f aca="true" t="shared" si="20" ref="B882:B901">(A882)/3.28</f>
        <v>0.9451219512195123</v>
      </c>
      <c r="C882">
        <v>35.5</v>
      </c>
      <c r="D882" s="11">
        <f aca="true" t="shared" si="21" ref="D882:D901">(C882-32)*0.56</f>
        <v>1.9600000000000002</v>
      </c>
      <c r="E882">
        <v>4</v>
      </c>
      <c r="F882">
        <v>460.8</v>
      </c>
      <c r="G882">
        <v>7.48</v>
      </c>
      <c r="H882" s="20"/>
      <c r="I882">
        <v>29.3</v>
      </c>
    </row>
    <row r="883" spans="1:9" ht="15">
      <c r="A883">
        <v>6</v>
      </c>
      <c r="B883" s="32">
        <f t="shared" si="20"/>
        <v>1.829268292682927</v>
      </c>
      <c r="C883">
        <v>36.6</v>
      </c>
      <c r="D883" s="11">
        <f t="shared" si="21"/>
        <v>2.576000000000001</v>
      </c>
      <c r="E883">
        <v>3.73</v>
      </c>
      <c r="F883">
        <v>460.4</v>
      </c>
      <c r="G883">
        <v>7.49</v>
      </c>
      <c r="H883" s="20"/>
      <c r="I883">
        <v>27.8</v>
      </c>
    </row>
    <row r="884" spans="1:9" ht="15">
      <c r="A884">
        <v>9</v>
      </c>
      <c r="B884" s="32">
        <f t="shared" si="20"/>
        <v>2.7439024390243905</v>
      </c>
      <c r="C884">
        <v>36.9</v>
      </c>
      <c r="D884" s="11">
        <f t="shared" si="21"/>
        <v>2.7439999999999993</v>
      </c>
      <c r="E884">
        <v>3.63</v>
      </c>
      <c r="F884">
        <v>459.9</v>
      </c>
      <c r="G884">
        <v>7.48</v>
      </c>
      <c r="H884" s="20"/>
      <c r="I884">
        <v>27.2</v>
      </c>
    </row>
    <row r="885" spans="1:9" ht="15">
      <c r="A885">
        <v>12</v>
      </c>
      <c r="B885" s="32">
        <f t="shared" si="20"/>
        <v>3.658536585365854</v>
      </c>
      <c r="C885">
        <v>37</v>
      </c>
      <c r="D885" s="11">
        <f t="shared" si="21"/>
        <v>2.8000000000000003</v>
      </c>
      <c r="E885">
        <v>3.58</v>
      </c>
      <c r="F885">
        <v>459.6</v>
      </c>
      <c r="G885">
        <v>7.5</v>
      </c>
      <c r="H885" s="20"/>
      <c r="I885">
        <v>26.8</v>
      </c>
    </row>
    <row r="886" spans="1:9" ht="15">
      <c r="A886">
        <v>15.1</v>
      </c>
      <c r="B886" s="32">
        <f t="shared" si="20"/>
        <v>4.603658536585366</v>
      </c>
      <c r="C886">
        <v>37</v>
      </c>
      <c r="D886" s="11">
        <f t="shared" si="21"/>
        <v>2.8000000000000003</v>
      </c>
      <c r="E886">
        <v>3.42</v>
      </c>
      <c r="F886">
        <v>459.9</v>
      </c>
      <c r="G886">
        <v>7.5</v>
      </c>
      <c r="H886" s="20"/>
      <c r="I886">
        <v>25.7</v>
      </c>
    </row>
    <row r="887" spans="1:9" ht="15">
      <c r="A887">
        <v>18.6</v>
      </c>
      <c r="B887" s="32">
        <f t="shared" si="20"/>
        <v>5.670731707317074</v>
      </c>
      <c r="C887">
        <v>37.1</v>
      </c>
      <c r="D887" s="11">
        <f t="shared" si="21"/>
        <v>2.856000000000001</v>
      </c>
      <c r="E887">
        <v>3.2</v>
      </c>
      <c r="F887">
        <v>459.8</v>
      </c>
      <c r="G887">
        <v>7.53</v>
      </c>
      <c r="H887" s="20"/>
      <c r="I887">
        <v>24</v>
      </c>
    </row>
    <row r="888" spans="1:9" ht="15">
      <c r="A888">
        <v>21.6</v>
      </c>
      <c r="B888" s="32">
        <f t="shared" si="20"/>
        <v>6.585365853658537</v>
      </c>
      <c r="C888">
        <v>37.2</v>
      </c>
      <c r="D888" s="11">
        <f t="shared" si="21"/>
        <v>2.9120000000000017</v>
      </c>
      <c r="E888">
        <v>2.61</v>
      </c>
      <c r="F888">
        <v>462.3</v>
      </c>
      <c r="G888">
        <v>7.55</v>
      </c>
      <c r="H888" s="20"/>
      <c r="I888">
        <v>19.6</v>
      </c>
    </row>
    <row r="889" spans="1:9" ht="15">
      <c r="A889">
        <v>24</v>
      </c>
      <c r="B889" s="32">
        <f t="shared" si="20"/>
        <v>7.317073170731708</v>
      </c>
      <c r="C889">
        <v>37.3</v>
      </c>
      <c r="D889" s="11">
        <f t="shared" si="21"/>
        <v>2.9679999999999986</v>
      </c>
      <c r="E889">
        <v>2</v>
      </c>
      <c r="F889">
        <v>464.2</v>
      </c>
      <c r="G889">
        <v>7.48</v>
      </c>
      <c r="H889" s="20"/>
      <c r="I889">
        <v>15.1</v>
      </c>
    </row>
    <row r="890" spans="1:9" ht="15">
      <c r="A890">
        <v>27.1</v>
      </c>
      <c r="B890" s="32">
        <f t="shared" si="20"/>
        <v>8.26219512195122</v>
      </c>
      <c r="C890">
        <v>37.3</v>
      </c>
      <c r="D890" s="11">
        <f t="shared" si="21"/>
        <v>2.9679999999999986</v>
      </c>
      <c r="E890">
        <v>0.8</v>
      </c>
      <c r="F890">
        <v>465.6</v>
      </c>
      <c r="G890">
        <v>7.42</v>
      </c>
      <c r="H890" s="20"/>
      <c r="I890">
        <v>5.8</v>
      </c>
    </row>
    <row r="891" spans="1:9" ht="15">
      <c r="A891">
        <v>30.1</v>
      </c>
      <c r="B891" s="32">
        <f t="shared" si="20"/>
        <v>9.176829268292684</v>
      </c>
      <c r="C891">
        <v>37.4</v>
      </c>
      <c r="D891" s="11">
        <f t="shared" si="21"/>
        <v>3.0239999999999996</v>
      </c>
      <c r="E891">
        <v>0.47</v>
      </c>
      <c r="F891">
        <v>467</v>
      </c>
      <c r="G891">
        <v>7.44</v>
      </c>
      <c r="H891" s="20"/>
      <c r="I891">
        <v>3.6</v>
      </c>
    </row>
    <row r="892" spans="1:9" ht="15">
      <c r="A892">
        <v>33</v>
      </c>
      <c r="B892" s="32">
        <f t="shared" si="20"/>
        <v>10.060975609756099</v>
      </c>
      <c r="C892">
        <v>37.4</v>
      </c>
      <c r="D892" s="11">
        <f t="shared" si="21"/>
        <v>3.0239999999999996</v>
      </c>
      <c r="E892">
        <v>0.34</v>
      </c>
      <c r="F892">
        <v>469.6</v>
      </c>
      <c r="G892">
        <v>7.41</v>
      </c>
      <c r="H892" s="20"/>
      <c r="I892">
        <v>2.6</v>
      </c>
    </row>
    <row r="893" spans="1:9" ht="15">
      <c r="A893">
        <v>36.3</v>
      </c>
      <c r="B893" s="32">
        <f t="shared" si="20"/>
        <v>11.067073170731707</v>
      </c>
      <c r="C893">
        <v>37.4</v>
      </c>
      <c r="D893" s="11">
        <f t="shared" si="21"/>
        <v>3.0239999999999996</v>
      </c>
      <c r="E893">
        <v>0.57</v>
      </c>
      <c r="F893">
        <v>472.1</v>
      </c>
      <c r="G893">
        <v>7.4</v>
      </c>
      <c r="H893" s="20"/>
      <c r="I893">
        <v>4.3</v>
      </c>
    </row>
    <row r="894" spans="1:9" ht="15">
      <c r="A894">
        <v>39.5</v>
      </c>
      <c r="B894" s="32">
        <f t="shared" si="20"/>
        <v>12.042682926829269</v>
      </c>
      <c r="C894">
        <v>37.5</v>
      </c>
      <c r="D894" s="11">
        <f t="shared" si="21"/>
        <v>3.08</v>
      </c>
      <c r="E894">
        <v>0.54</v>
      </c>
      <c r="F894">
        <v>473.5</v>
      </c>
      <c r="G894">
        <v>7.38</v>
      </c>
      <c r="H894" s="20"/>
      <c r="I894">
        <v>4</v>
      </c>
    </row>
    <row r="895" spans="1:9" ht="15">
      <c r="A895">
        <v>42.2</v>
      </c>
      <c r="B895" s="32">
        <f t="shared" si="20"/>
        <v>12.865853658536587</v>
      </c>
      <c r="C895">
        <v>37.5</v>
      </c>
      <c r="D895" s="11">
        <f t="shared" si="21"/>
        <v>3.08</v>
      </c>
      <c r="E895">
        <v>0.46</v>
      </c>
      <c r="F895">
        <v>474.3</v>
      </c>
      <c r="G895">
        <v>7.45</v>
      </c>
      <c r="H895" s="1"/>
      <c r="I895">
        <v>3.5</v>
      </c>
    </row>
    <row r="896" spans="1:9" ht="15">
      <c r="A896">
        <v>45.4</v>
      </c>
      <c r="B896" s="32">
        <f t="shared" si="20"/>
        <v>13.841463414634147</v>
      </c>
      <c r="C896">
        <v>37.6</v>
      </c>
      <c r="D896" s="11">
        <f t="shared" si="21"/>
        <v>3.136000000000001</v>
      </c>
      <c r="E896">
        <v>0.44</v>
      </c>
      <c r="F896">
        <v>476</v>
      </c>
      <c r="G896">
        <v>7.33</v>
      </c>
      <c r="H896" s="20"/>
      <c r="I896">
        <v>3.3</v>
      </c>
    </row>
    <row r="897" spans="1:9" ht="15">
      <c r="A897">
        <v>48</v>
      </c>
      <c r="B897" s="32">
        <f t="shared" si="20"/>
        <v>14.634146341463415</v>
      </c>
      <c r="C897">
        <v>37.6</v>
      </c>
      <c r="D897" s="11">
        <f t="shared" si="21"/>
        <v>3.136000000000001</v>
      </c>
      <c r="E897">
        <v>0.25</v>
      </c>
      <c r="F897">
        <v>480</v>
      </c>
      <c r="G897">
        <v>7.38</v>
      </c>
      <c r="H897" s="21"/>
      <c r="I897">
        <v>1.9</v>
      </c>
    </row>
    <row r="898" spans="1:9" ht="15">
      <c r="A898">
        <v>51.3</v>
      </c>
      <c r="B898" s="32">
        <f t="shared" si="20"/>
        <v>15.640243902439025</v>
      </c>
      <c r="C898">
        <v>37.7</v>
      </c>
      <c r="D898" s="11">
        <f t="shared" si="21"/>
        <v>3.192000000000002</v>
      </c>
      <c r="E898">
        <v>0.22</v>
      </c>
      <c r="F898">
        <v>487.7</v>
      </c>
      <c r="G898">
        <v>7.37</v>
      </c>
      <c r="H898" s="21"/>
      <c r="I898">
        <v>1.6</v>
      </c>
    </row>
    <row r="899" spans="1:9" ht="15">
      <c r="A899">
        <v>54.3</v>
      </c>
      <c r="B899" s="32">
        <f t="shared" si="20"/>
        <v>16.554878048780488</v>
      </c>
      <c r="C899">
        <v>37.8</v>
      </c>
      <c r="D899" s="11">
        <f t="shared" si="21"/>
        <v>3.247999999999999</v>
      </c>
      <c r="E899">
        <v>0.16</v>
      </c>
      <c r="F899">
        <v>499.7</v>
      </c>
      <c r="G899">
        <v>7.36</v>
      </c>
      <c r="H899" s="21"/>
      <c r="I899">
        <v>1.2</v>
      </c>
    </row>
    <row r="900" spans="1:9" ht="15">
      <c r="A900">
        <v>57.6</v>
      </c>
      <c r="B900" s="32">
        <f t="shared" si="20"/>
        <v>17.5609756097561</v>
      </c>
      <c r="C900">
        <v>37.8</v>
      </c>
      <c r="D900" s="11">
        <f t="shared" si="21"/>
        <v>3.247999999999999</v>
      </c>
      <c r="E900">
        <v>0.13</v>
      </c>
      <c r="F900">
        <v>512.6</v>
      </c>
      <c r="G900">
        <v>7.3</v>
      </c>
      <c r="H900" s="21"/>
      <c r="I900">
        <v>1</v>
      </c>
    </row>
    <row r="901" spans="1:9" ht="15">
      <c r="A901">
        <v>60.4</v>
      </c>
      <c r="B901" s="32">
        <f t="shared" si="20"/>
        <v>18.414634146341463</v>
      </c>
      <c r="C901">
        <v>38.1</v>
      </c>
      <c r="D901" s="11">
        <f t="shared" si="21"/>
        <v>3.4160000000000013</v>
      </c>
      <c r="E901">
        <v>0.13</v>
      </c>
      <c r="F901">
        <v>519.6</v>
      </c>
      <c r="G901">
        <v>7.28</v>
      </c>
      <c r="I901">
        <v>1</v>
      </c>
    </row>
    <row r="903" spans="1:8" ht="15">
      <c r="A903" s="19"/>
      <c r="B903" s="11"/>
      <c r="C903" s="11"/>
      <c r="D903" s="8"/>
      <c r="E903" s="26"/>
      <c r="F903" s="8"/>
      <c r="G903" s="20"/>
      <c r="H903" s="9"/>
    </row>
    <row r="908" ht="15">
      <c r="B908" t="s">
        <v>22</v>
      </c>
    </row>
    <row r="909" ht="15">
      <c r="B909" s="35">
        <v>326</v>
      </c>
    </row>
    <row r="911" spans="1:8" ht="15">
      <c r="A911" t="s">
        <v>23</v>
      </c>
      <c r="B911" t="s">
        <v>30</v>
      </c>
      <c r="C911" t="s">
        <v>24</v>
      </c>
      <c r="D911" t="s">
        <v>25</v>
      </c>
      <c r="E911" t="s">
        <v>37</v>
      </c>
      <c r="F911" t="s">
        <v>27</v>
      </c>
      <c r="G911" t="s">
        <v>28</v>
      </c>
      <c r="H911" t="s">
        <v>29</v>
      </c>
    </row>
    <row r="912" spans="1:4" ht="15">
      <c r="A912">
        <v>0</v>
      </c>
      <c r="B912">
        <v>44</v>
      </c>
      <c r="D912">
        <v>8.26</v>
      </c>
    </row>
    <row r="913" ht="15">
      <c r="A913">
        <v>1</v>
      </c>
    </row>
    <row r="914" ht="15">
      <c r="A914">
        <v>2</v>
      </c>
    </row>
    <row r="915" ht="15">
      <c r="A915">
        <v>3</v>
      </c>
    </row>
    <row r="916" ht="15">
      <c r="A916">
        <v>4</v>
      </c>
    </row>
    <row r="917" spans="1:2" ht="15">
      <c r="A917">
        <v>5</v>
      </c>
      <c r="B917" t="s">
        <v>39</v>
      </c>
    </row>
    <row r="918" spans="1:2" ht="15">
      <c r="A918">
        <v>6</v>
      </c>
      <c r="B918" t="s">
        <v>40</v>
      </c>
    </row>
    <row r="919" spans="1:2" ht="15">
      <c r="A919">
        <v>7</v>
      </c>
      <c r="B919" t="s">
        <v>41</v>
      </c>
    </row>
    <row r="920" ht="15">
      <c r="A920">
        <v>8</v>
      </c>
    </row>
    <row r="921" ht="15">
      <c r="A921">
        <v>9</v>
      </c>
    </row>
    <row r="922" ht="15">
      <c r="A922">
        <v>10</v>
      </c>
    </row>
    <row r="923" ht="15">
      <c r="A923">
        <v>11</v>
      </c>
    </row>
    <row r="924" ht="15">
      <c r="A924">
        <v>12</v>
      </c>
    </row>
    <row r="925" ht="15">
      <c r="A925">
        <v>13</v>
      </c>
    </row>
    <row r="926" ht="15">
      <c r="A926">
        <v>14</v>
      </c>
    </row>
    <row r="927" spans="1:4" ht="15">
      <c r="A927">
        <v>15</v>
      </c>
      <c r="B927">
        <v>44</v>
      </c>
      <c r="D927">
        <v>7.46</v>
      </c>
    </row>
    <row r="932" ht="15">
      <c r="B932" t="s">
        <v>22</v>
      </c>
    </row>
    <row r="933" ht="15">
      <c r="B933" s="36">
        <v>409</v>
      </c>
    </row>
    <row r="935" spans="1:8" ht="15">
      <c r="A935" t="s">
        <v>23</v>
      </c>
      <c r="B935" t="s">
        <v>30</v>
      </c>
      <c r="C935" t="s">
        <v>24</v>
      </c>
      <c r="D935" t="s">
        <v>25</v>
      </c>
      <c r="E935" t="s">
        <v>37</v>
      </c>
      <c r="F935" t="s">
        <v>27</v>
      </c>
      <c r="G935" t="s">
        <v>28</v>
      </c>
      <c r="H935" t="s">
        <v>29</v>
      </c>
    </row>
    <row r="936" spans="1:8" ht="15">
      <c r="A936">
        <v>0</v>
      </c>
      <c r="B936" s="37">
        <v>33.854</v>
      </c>
      <c r="C936" s="37">
        <v>1.03</v>
      </c>
      <c r="D936" s="37">
        <v>5.33</v>
      </c>
      <c r="E936">
        <v>460</v>
      </c>
      <c r="F936">
        <v>7.52</v>
      </c>
      <c r="G936">
        <v>0.293</v>
      </c>
      <c r="H936">
        <v>37.5</v>
      </c>
    </row>
    <row r="937" spans="1:8" ht="15">
      <c r="A937">
        <v>1</v>
      </c>
      <c r="B937" s="37">
        <v>35.78</v>
      </c>
      <c r="C937" s="37">
        <v>2.1</v>
      </c>
      <c r="D937" s="37">
        <v>4.63</v>
      </c>
      <c r="E937">
        <v>455</v>
      </c>
      <c r="F937">
        <v>7.5</v>
      </c>
      <c r="G937">
        <v>0.291</v>
      </c>
      <c r="H937">
        <v>33.6</v>
      </c>
    </row>
    <row r="938" spans="1:8" ht="15">
      <c r="A938">
        <v>2</v>
      </c>
      <c r="B938" s="37">
        <v>37.31</v>
      </c>
      <c r="C938" s="37">
        <v>2.95</v>
      </c>
      <c r="D938" s="37">
        <v>4.04</v>
      </c>
      <c r="E938">
        <v>452</v>
      </c>
      <c r="F938">
        <v>7.48</v>
      </c>
      <c r="G938">
        <v>0.289</v>
      </c>
      <c r="H938">
        <v>30.2</v>
      </c>
    </row>
    <row r="939" spans="1:8" ht="15">
      <c r="A939">
        <v>3</v>
      </c>
      <c r="B939" s="37">
        <v>37.382</v>
      </c>
      <c r="C939" s="37">
        <v>2.99</v>
      </c>
      <c r="D939" s="37">
        <v>3.97</v>
      </c>
      <c r="E939">
        <v>452</v>
      </c>
      <c r="F939">
        <v>7.49</v>
      </c>
      <c r="G939">
        <v>0.289</v>
      </c>
      <c r="H939">
        <v>29.9</v>
      </c>
    </row>
    <row r="940" spans="1:8" ht="15">
      <c r="A940">
        <v>4</v>
      </c>
      <c r="B940" s="37">
        <v>37.49</v>
      </c>
      <c r="C940" s="37">
        <v>3.05</v>
      </c>
      <c r="D940" s="37">
        <v>3.81</v>
      </c>
      <c r="E940">
        <v>452</v>
      </c>
      <c r="F940">
        <v>7.49</v>
      </c>
      <c r="G940">
        <v>0.289</v>
      </c>
      <c r="H940">
        <v>28.7</v>
      </c>
    </row>
    <row r="941" spans="1:8" ht="15">
      <c r="A941">
        <v>5</v>
      </c>
      <c r="B941" s="37">
        <v>37.652</v>
      </c>
      <c r="C941" s="37">
        <v>3.14</v>
      </c>
      <c r="D941" s="37">
        <v>3.55</v>
      </c>
      <c r="E941">
        <v>452</v>
      </c>
      <c r="F941">
        <v>7.47</v>
      </c>
      <c r="G941">
        <v>0.289</v>
      </c>
      <c r="H941">
        <v>26.9</v>
      </c>
    </row>
    <row r="942" spans="1:8" ht="15">
      <c r="A942">
        <v>6</v>
      </c>
      <c r="B942" s="37">
        <v>37.85</v>
      </c>
      <c r="C942" s="37">
        <v>3.25</v>
      </c>
      <c r="D942" s="37">
        <v>3</v>
      </c>
      <c r="E942">
        <v>451</v>
      </c>
      <c r="F942">
        <v>7.46</v>
      </c>
      <c r="G942">
        <v>0.288</v>
      </c>
      <c r="H942">
        <v>22.7</v>
      </c>
    </row>
    <row r="943" spans="1:8" ht="15">
      <c r="A943">
        <v>7</v>
      </c>
      <c r="B943" s="37">
        <v>37.922</v>
      </c>
      <c r="C943" s="37">
        <v>3.29</v>
      </c>
      <c r="D943" s="37">
        <v>1.9</v>
      </c>
      <c r="E943">
        <v>452</v>
      </c>
      <c r="F943">
        <v>7.43</v>
      </c>
      <c r="G943">
        <v>0.289</v>
      </c>
      <c r="H943">
        <v>14.8</v>
      </c>
    </row>
    <row r="944" spans="1:8" ht="15">
      <c r="A944">
        <v>8</v>
      </c>
      <c r="B944" s="37">
        <v>37.976</v>
      </c>
      <c r="C944" s="37">
        <v>3.32</v>
      </c>
      <c r="D944" s="37">
        <v>1.38</v>
      </c>
      <c r="E944">
        <v>453</v>
      </c>
      <c r="F944">
        <v>7.4</v>
      </c>
      <c r="G944">
        <v>0.29</v>
      </c>
      <c r="H944">
        <v>10.8</v>
      </c>
    </row>
    <row r="945" spans="1:8" ht="15">
      <c r="A945">
        <v>9</v>
      </c>
      <c r="B945" s="37">
        <v>37.976</v>
      </c>
      <c r="C945" s="37">
        <v>3.32</v>
      </c>
      <c r="D945" s="37">
        <v>0.8</v>
      </c>
      <c r="E945">
        <v>454</v>
      </c>
      <c r="F945">
        <v>7.38</v>
      </c>
      <c r="G945">
        <v>0.291</v>
      </c>
      <c r="H945">
        <v>6.4</v>
      </c>
    </row>
    <row r="946" spans="1:8" ht="15">
      <c r="A946">
        <v>10</v>
      </c>
      <c r="B946" s="37">
        <v>38.066</v>
      </c>
      <c r="C946" s="37">
        <v>3.37</v>
      </c>
      <c r="D946" s="37">
        <v>0.67</v>
      </c>
      <c r="E946">
        <v>456</v>
      </c>
      <c r="F946">
        <v>7.38</v>
      </c>
      <c r="G946">
        <v>0.292</v>
      </c>
      <c r="H946">
        <v>5.1</v>
      </c>
    </row>
    <row r="947" spans="1:8" ht="15">
      <c r="A947">
        <v>11</v>
      </c>
      <c r="B947" s="37">
        <v>38.084</v>
      </c>
      <c r="C947" s="37">
        <v>3.38</v>
      </c>
      <c r="D947" s="37">
        <v>0.6</v>
      </c>
      <c r="E947">
        <v>458</v>
      </c>
      <c r="F947">
        <v>7.37</v>
      </c>
      <c r="G947">
        <v>0.293</v>
      </c>
      <c r="H947">
        <v>4.8</v>
      </c>
    </row>
    <row r="948" spans="1:8" ht="15">
      <c r="A948">
        <v>12</v>
      </c>
      <c r="B948" s="37">
        <v>38.282000000000004</v>
      </c>
      <c r="C948" s="37">
        <v>3.49</v>
      </c>
      <c r="D948" s="37">
        <v>0.35</v>
      </c>
      <c r="E948">
        <v>462</v>
      </c>
      <c r="F948">
        <v>7.34</v>
      </c>
      <c r="G948">
        <v>0.296</v>
      </c>
      <c r="H948">
        <v>2.6</v>
      </c>
    </row>
    <row r="949" spans="1:8" ht="15">
      <c r="A949">
        <v>13</v>
      </c>
      <c r="B949" s="37">
        <v>38.336</v>
      </c>
      <c r="C949" s="37">
        <v>3.52</v>
      </c>
      <c r="D949" s="37">
        <v>0.23</v>
      </c>
      <c r="E949">
        <v>464</v>
      </c>
      <c r="F949">
        <v>7.34</v>
      </c>
      <c r="G949">
        <v>0.297</v>
      </c>
      <c r="H949">
        <v>2.2</v>
      </c>
    </row>
    <row r="950" spans="1:8" ht="15">
      <c r="A950">
        <v>14</v>
      </c>
      <c r="B950" s="37">
        <v>38.354</v>
      </c>
      <c r="C950" s="37">
        <v>3.53</v>
      </c>
      <c r="D950" s="37">
        <v>0.24</v>
      </c>
      <c r="E950">
        <v>467</v>
      </c>
      <c r="F950">
        <v>7.35</v>
      </c>
      <c r="G950">
        <v>0.298</v>
      </c>
      <c r="H950">
        <v>2.1</v>
      </c>
    </row>
    <row r="951" spans="1:8" ht="15">
      <c r="A951">
        <v>15</v>
      </c>
      <c r="B951" s="37">
        <v>38.372</v>
      </c>
      <c r="C951" s="37">
        <v>3.54</v>
      </c>
      <c r="D951" s="37">
        <v>0.24</v>
      </c>
      <c r="E951">
        <v>469</v>
      </c>
      <c r="F951">
        <v>7.35</v>
      </c>
      <c r="G951">
        <v>0.3</v>
      </c>
      <c r="H951">
        <v>1.9</v>
      </c>
    </row>
    <row r="952" spans="1:8" ht="15">
      <c r="A952">
        <v>16</v>
      </c>
      <c r="B952" s="37">
        <v>38.426</v>
      </c>
      <c r="C952" s="37">
        <v>3.57</v>
      </c>
      <c r="D952" s="37">
        <v>0.21</v>
      </c>
      <c r="E952">
        <v>481</v>
      </c>
      <c r="F952">
        <v>7.33</v>
      </c>
      <c r="G952">
        <v>0.308</v>
      </c>
      <c r="H952">
        <v>1.7</v>
      </c>
    </row>
    <row r="953" spans="1:8" ht="15">
      <c r="A953">
        <v>17</v>
      </c>
      <c r="B953" s="37">
        <v>38.498</v>
      </c>
      <c r="C953" s="37">
        <v>3.61</v>
      </c>
      <c r="D953" s="37">
        <v>0.21</v>
      </c>
      <c r="E953">
        <v>491</v>
      </c>
      <c r="F953">
        <v>7.32</v>
      </c>
      <c r="G953">
        <v>0.313</v>
      </c>
      <c r="H953">
        <v>1.9</v>
      </c>
    </row>
    <row r="954" spans="1:8" ht="15">
      <c r="A954">
        <v>18</v>
      </c>
      <c r="B954" s="37">
        <v>38.696</v>
      </c>
      <c r="C954" s="37">
        <v>3.72</v>
      </c>
      <c r="D954" s="37">
        <v>0.21</v>
      </c>
      <c r="E954">
        <v>512</v>
      </c>
      <c r="F954">
        <v>7.3</v>
      </c>
      <c r="G954">
        <v>0.333</v>
      </c>
      <c r="H954">
        <v>1.7</v>
      </c>
    </row>
    <row r="955" spans="1:4" ht="15">
      <c r="A955">
        <v>19</v>
      </c>
      <c r="B955" s="37"/>
      <c r="C955" s="37"/>
      <c r="D955" s="37"/>
    </row>
    <row r="959" ht="15">
      <c r="B959" t="s">
        <v>22</v>
      </c>
    </row>
    <row r="960" ht="15">
      <c r="B960" s="36">
        <v>432</v>
      </c>
    </row>
    <row r="962" spans="1:8" ht="15">
      <c r="A962" t="s">
        <v>23</v>
      </c>
      <c r="B962" t="s">
        <v>30</v>
      </c>
      <c r="C962" t="s">
        <v>24</v>
      </c>
      <c r="D962" t="s">
        <v>25</v>
      </c>
      <c r="E962" t="s">
        <v>37</v>
      </c>
      <c r="F962" t="s">
        <v>27</v>
      </c>
      <c r="G962" t="s">
        <v>28</v>
      </c>
      <c r="H962" t="s">
        <v>29</v>
      </c>
    </row>
    <row r="963" spans="1:8" ht="15">
      <c r="A963">
        <v>0</v>
      </c>
      <c r="B963" s="37">
        <v>37.724000000000004</v>
      </c>
      <c r="C963" s="37">
        <v>3.18</v>
      </c>
      <c r="D963" s="37">
        <v>9.21</v>
      </c>
      <c r="E963">
        <v>460</v>
      </c>
      <c r="F963">
        <v>7.58</v>
      </c>
      <c r="G963">
        <v>0.294</v>
      </c>
      <c r="H963">
        <v>68.4</v>
      </c>
    </row>
    <row r="964" spans="1:8" ht="15">
      <c r="A964">
        <v>1</v>
      </c>
      <c r="B964" s="37">
        <v>37.742</v>
      </c>
      <c r="C964" s="37">
        <v>3.19</v>
      </c>
      <c r="D964" s="37">
        <v>9.21</v>
      </c>
      <c r="E964">
        <v>460</v>
      </c>
      <c r="F964">
        <v>7.58</v>
      </c>
      <c r="G964">
        <v>0.294</v>
      </c>
      <c r="H964">
        <v>68.4</v>
      </c>
    </row>
    <row r="965" spans="1:8" ht="15">
      <c r="A965">
        <v>2</v>
      </c>
      <c r="B965" s="37">
        <v>37.76</v>
      </c>
      <c r="C965" s="37">
        <v>3.2</v>
      </c>
      <c r="D965" s="37">
        <v>8.93</v>
      </c>
      <c r="E965">
        <v>457</v>
      </c>
      <c r="F965">
        <v>7.57</v>
      </c>
      <c r="G965">
        <v>0.292</v>
      </c>
      <c r="H965">
        <v>66.6</v>
      </c>
    </row>
    <row r="966" spans="1:8" ht="15">
      <c r="A966">
        <v>3</v>
      </c>
      <c r="B966" s="37">
        <v>37.76</v>
      </c>
      <c r="C966" s="37">
        <v>3.2</v>
      </c>
      <c r="D966" s="37">
        <v>6.89</v>
      </c>
      <c r="E966">
        <v>457</v>
      </c>
      <c r="F966">
        <v>7.56</v>
      </c>
      <c r="G966">
        <v>0.293</v>
      </c>
      <c r="H966">
        <v>52.3</v>
      </c>
    </row>
    <row r="967" spans="1:8" ht="15">
      <c r="A967">
        <v>4</v>
      </c>
      <c r="B967" s="37">
        <v>37.742</v>
      </c>
      <c r="C967" s="37">
        <v>3.19</v>
      </c>
      <c r="D967" s="37">
        <v>6.72</v>
      </c>
      <c r="E967">
        <v>457</v>
      </c>
      <c r="F967">
        <v>7.57</v>
      </c>
      <c r="G967">
        <v>0.293</v>
      </c>
      <c r="H967">
        <v>50.2</v>
      </c>
    </row>
    <row r="968" spans="1:8" ht="15">
      <c r="A968">
        <v>5</v>
      </c>
      <c r="B968" s="37">
        <v>37.742</v>
      </c>
      <c r="C968" s="37">
        <v>3.19</v>
      </c>
      <c r="D968" s="37">
        <v>5.06</v>
      </c>
      <c r="E968">
        <v>458</v>
      </c>
      <c r="F968">
        <v>7.57</v>
      </c>
      <c r="G968">
        <v>0.293</v>
      </c>
      <c r="H968">
        <v>37.8</v>
      </c>
    </row>
    <row r="969" spans="1:8" ht="15">
      <c r="A969">
        <v>6</v>
      </c>
      <c r="B969" s="37">
        <v>37.76</v>
      </c>
      <c r="C969" s="37">
        <v>3.2</v>
      </c>
      <c r="D969" s="37">
        <v>4.2</v>
      </c>
      <c r="E969">
        <v>458</v>
      </c>
      <c r="F969">
        <v>7.56</v>
      </c>
      <c r="G969">
        <v>0.293</v>
      </c>
      <c r="H969">
        <v>31.6</v>
      </c>
    </row>
    <row r="970" spans="1:8" ht="15">
      <c r="A970">
        <v>7</v>
      </c>
      <c r="B970" s="37">
        <v>37.976</v>
      </c>
      <c r="C970" s="37">
        <v>3.32</v>
      </c>
      <c r="D970" s="37">
        <v>1.75</v>
      </c>
      <c r="E970">
        <v>458</v>
      </c>
      <c r="F970">
        <v>7.52</v>
      </c>
      <c r="G970">
        <v>0.293</v>
      </c>
      <c r="H970">
        <v>13.2</v>
      </c>
    </row>
    <row r="971" spans="1:8" ht="15">
      <c r="A971">
        <v>8</v>
      </c>
      <c r="B971" s="37">
        <v>37.994</v>
      </c>
      <c r="C971" s="37">
        <v>3.33</v>
      </c>
      <c r="D971" s="37">
        <v>0.98</v>
      </c>
      <c r="E971">
        <v>458</v>
      </c>
      <c r="F971">
        <v>7.5</v>
      </c>
      <c r="G971">
        <v>0.293</v>
      </c>
      <c r="H971">
        <v>7.3</v>
      </c>
    </row>
    <row r="972" spans="1:8" ht="15">
      <c r="A972">
        <v>9</v>
      </c>
      <c r="B972" s="37">
        <v>38.012</v>
      </c>
      <c r="C972" s="37">
        <v>3.34</v>
      </c>
      <c r="D972" s="37">
        <v>0.7</v>
      </c>
      <c r="E972">
        <v>460</v>
      </c>
      <c r="F972">
        <v>7.49</v>
      </c>
      <c r="G972">
        <v>0.294</v>
      </c>
      <c r="H972">
        <v>5.6</v>
      </c>
    </row>
    <row r="973" spans="1:8" ht="15">
      <c r="A973">
        <v>10</v>
      </c>
      <c r="B973" s="37">
        <v>38.12</v>
      </c>
      <c r="C973" s="37">
        <v>3.4</v>
      </c>
      <c r="D973" s="37">
        <v>0.51</v>
      </c>
      <c r="E973">
        <v>462</v>
      </c>
      <c r="F973">
        <v>7.49</v>
      </c>
      <c r="G973">
        <v>0.296</v>
      </c>
      <c r="H973">
        <v>3.9</v>
      </c>
    </row>
    <row r="974" spans="1:8" ht="15">
      <c r="A974">
        <v>11</v>
      </c>
      <c r="B974" s="37">
        <v>38.3</v>
      </c>
      <c r="C974" s="37">
        <v>3.5</v>
      </c>
      <c r="D974" s="37">
        <v>0.47</v>
      </c>
      <c r="E974">
        <v>465</v>
      </c>
      <c r="F974">
        <v>7.48</v>
      </c>
      <c r="G974">
        <v>0.298</v>
      </c>
      <c r="H974">
        <v>3.7</v>
      </c>
    </row>
    <row r="975" spans="1:8" ht="15">
      <c r="A975">
        <v>12</v>
      </c>
      <c r="B975" s="37">
        <v>38.264</v>
      </c>
      <c r="C975" s="37">
        <v>3.48</v>
      </c>
      <c r="D975" s="37">
        <v>0.38</v>
      </c>
      <c r="E975">
        <v>468</v>
      </c>
      <c r="F975">
        <v>7.48</v>
      </c>
      <c r="G975">
        <v>0.299</v>
      </c>
      <c r="H975">
        <v>3.3</v>
      </c>
    </row>
    <row r="976" spans="1:8" ht="15">
      <c r="A976">
        <v>13</v>
      </c>
      <c r="B976" s="37">
        <v>38.282000000000004</v>
      </c>
      <c r="C976" s="37">
        <v>3.49</v>
      </c>
      <c r="D976" s="37">
        <v>0.48</v>
      </c>
      <c r="E976">
        <v>470</v>
      </c>
      <c r="F976">
        <v>7.47</v>
      </c>
      <c r="G976">
        <v>0.3</v>
      </c>
      <c r="H976">
        <v>3.8</v>
      </c>
    </row>
    <row r="977" spans="1:8" ht="15">
      <c r="A977">
        <v>14</v>
      </c>
      <c r="B977" s="37">
        <v>38.354</v>
      </c>
      <c r="C977" s="37">
        <v>3.53</v>
      </c>
      <c r="D977" s="37">
        <v>0.47</v>
      </c>
      <c r="E977">
        <v>472</v>
      </c>
      <c r="F977">
        <v>7.54</v>
      </c>
      <c r="G977">
        <v>0.302</v>
      </c>
      <c r="H977">
        <v>3.8</v>
      </c>
    </row>
    <row r="978" spans="1:8" ht="15">
      <c r="A978">
        <v>15</v>
      </c>
      <c r="B978" s="37">
        <v>38.408</v>
      </c>
      <c r="C978" s="37">
        <v>3.56</v>
      </c>
      <c r="D978" s="37">
        <v>0.47</v>
      </c>
      <c r="E978">
        <v>476</v>
      </c>
      <c r="F978">
        <v>7.5</v>
      </c>
      <c r="G978">
        <v>0.305</v>
      </c>
      <c r="H978">
        <v>4</v>
      </c>
    </row>
    <row r="979" spans="1:8" ht="15">
      <c r="A979">
        <v>16</v>
      </c>
      <c r="B979" s="37">
        <v>38.48</v>
      </c>
      <c r="C979" s="37">
        <v>3.6</v>
      </c>
      <c r="D979" s="37">
        <v>0.45</v>
      </c>
      <c r="E979">
        <v>485</v>
      </c>
      <c r="F979">
        <v>7.47</v>
      </c>
      <c r="G979">
        <v>0.31</v>
      </c>
      <c r="H979">
        <v>3.6</v>
      </c>
    </row>
    <row r="980" spans="1:8" ht="15">
      <c r="A980">
        <v>17</v>
      </c>
      <c r="B980" s="37">
        <v>38.894</v>
      </c>
      <c r="C980" s="37">
        <v>3.83</v>
      </c>
      <c r="D980" s="37">
        <v>0.74</v>
      </c>
      <c r="E980">
        <v>514</v>
      </c>
      <c r="F980">
        <v>7.38</v>
      </c>
      <c r="G980">
        <v>0.327</v>
      </c>
      <c r="H980">
        <v>7.4</v>
      </c>
    </row>
    <row r="981" spans="1:4" ht="15">
      <c r="A981">
        <v>18</v>
      </c>
      <c r="B981" s="37">
        <v>32</v>
      </c>
      <c r="C981" s="37"/>
      <c r="D981" s="37"/>
    </row>
    <row r="982" spans="1:4" ht="15">
      <c r="A982">
        <v>19</v>
      </c>
      <c r="B982" s="37"/>
      <c r="C982" s="37"/>
      <c r="D982" s="37"/>
    </row>
    <row r="983" spans="2:4" ht="15">
      <c r="B983" s="37"/>
      <c r="C983" s="37"/>
      <c r="D983" s="37"/>
    </row>
    <row r="984" spans="2:4" ht="15">
      <c r="B984" s="37"/>
      <c r="C984" s="37"/>
      <c r="D984" s="37"/>
    </row>
    <row r="985" spans="2:4" ht="15">
      <c r="B985" s="37" t="s">
        <v>22</v>
      </c>
      <c r="C985" s="37"/>
      <c r="D985" s="37"/>
    </row>
    <row r="986" spans="2:4" ht="15">
      <c r="B986" s="36">
        <v>482</v>
      </c>
      <c r="C986" s="37"/>
      <c r="D986" s="37"/>
    </row>
    <row r="987" spans="2:4" ht="15">
      <c r="B987" s="37"/>
      <c r="C987" s="37"/>
      <c r="D987" s="37"/>
    </row>
    <row r="988" spans="1:8" ht="15">
      <c r="A988" t="s">
        <v>23</v>
      </c>
      <c r="B988" s="37" t="s">
        <v>30</v>
      </c>
      <c r="C988" s="37" t="s">
        <v>24</v>
      </c>
      <c r="D988" s="37" t="s">
        <v>25</v>
      </c>
      <c r="E988" t="s">
        <v>37</v>
      </c>
      <c r="F988" t="s">
        <v>27</v>
      </c>
      <c r="G988" t="s">
        <v>28</v>
      </c>
      <c r="H988" t="s">
        <v>29</v>
      </c>
    </row>
    <row r="989" spans="1:8" ht="15">
      <c r="A989">
        <v>0</v>
      </c>
      <c r="B989" s="37">
        <v>50.647999999999996</v>
      </c>
      <c r="C989" s="37">
        <v>10.36</v>
      </c>
      <c r="D989" s="37">
        <v>8.78</v>
      </c>
      <c r="E989">
        <v>445</v>
      </c>
      <c r="F989">
        <v>8.21</v>
      </c>
      <c r="G989">
        <v>0.285</v>
      </c>
      <c r="H989">
        <v>79</v>
      </c>
    </row>
    <row r="990" spans="1:8" ht="15">
      <c r="A990">
        <v>1</v>
      </c>
      <c r="B990" s="37">
        <v>50.342</v>
      </c>
      <c r="C990" s="37">
        <v>10.19</v>
      </c>
      <c r="D990" s="37">
        <v>8.69</v>
      </c>
      <c r="E990">
        <v>445</v>
      </c>
      <c r="F990">
        <v>8.21</v>
      </c>
      <c r="G990">
        <v>0.285</v>
      </c>
      <c r="H990">
        <v>78</v>
      </c>
    </row>
    <row r="991" spans="1:8" ht="15">
      <c r="A991">
        <v>2</v>
      </c>
      <c r="B991" s="37">
        <v>49.748000000000005</v>
      </c>
      <c r="C991" s="37">
        <v>9.86</v>
      </c>
      <c r="D991" s="37">
        <v>8.75</v>
      </c>
      <c r="E991">
        <v>445</v>
      </c>
      <c r="F991">
        <v>8.19</v>
      </c>
      <c r="G991">
        <v>0.285</v>
      </c>
      <c r="H991">
        <v>77.4</v>
      </c>
    </row>
    <row r="992" spans="1:8" ht="15">
      <c r="A992">
        <v>3</v>
      </c>
      <c r="B992" s="37">
        <v>48.721999999999994</v>
      </c>
      <c r="C992" s="37">
        <v>9.29</v>
      </c>
      <c r="D992" s="37">
        <v>8.56</v>
      </c>
      <c r="E992">
        <v>444</v>
      </c>
      <c r="F992">
        <v>8.16</v>
      </c>
      <c r="G992">
        <v>0.284</v>
      </c>
      <c r="H992">
        <v>74.6</v>
      </c>
    </row>
    <row r="993" spans="1:8" ht="15">
      <c r="A993">
        <v>4</v>
      </c>
      <c r="B993" s="37">
        <v>48.506</v>
      </c>
      <c r="C993" s="37">
        <v>9.17</v>
      </c>
      <c r="D993" s="37">
        <v>8.34</v>
      </c>
      <c r="E993">
        <v>445</v>
      </c>
      <c r="F993">
        <v>8.16</v>
      </c>
      <c r="G993">
        <v>0.284</v>
      </c>
      <c r="H993">
        <v>72.6</v>
      </c>
    </row>
    <row r="994" spans="1:8" ht="15">
      <c r="A994">
        <v>5</v>
      </c>
      <c r="B994" s="37">
        <v>44.78</v>
      </c>
      <c r="C994" s="37">
        <v>7.1</v>
      </c>
      <c r="D994" s="37">
        <v>7.26</v>
      </c>
      <c r="E994">
        <v>444</v>
      </c>
      <c r="F994">
        <v>8.03</v>
      </c>
      <c r="G994">
        <v>0.284</v>
      </c>
      <c r="H994">
        <v>61</v>
      </c>
    </row>
    <row r="995" spans="1:8" ht="15">
      <c r="A995">
        <v>6</v>
      </c>
      <c r="B995" s="37">
        <v>43.034</v>
      </c>
      <c r="C995" s="37">
        <v>6.13</v>
      </c>
      <c r="D995" s="37">
        <v>5.76</v>
      </c>
      <c r="E995">
        <v>447</v>
      </c>
      <c r="F995">
        <v>7.95</v>
      </c>
      <c r="G995">
        <v>0.286</v>
      </c>
      <c r="H995">
        <v>46</v>
      </c>
    </row>
    <row r="996" spans="1:8" ht="15">
      <c r="A996">
        <v>7</v>
      </c>
      <c r="B996" s="37">
        <v>41.396</v>
      </c>
      <c r="C996" s="37">
        <v>5.22</v>
      </c>
      <c r="D996" s="37">
        <v>4.02</v>
      </c>
      <c r="E996">
        <v>452</v>
      </c>
      <c r="F996">
        <v>7.83</v>
      </c>
      <c r="G996">
        <v>0.289</v>
      </c>
      <c r="H996">
        <v>30.7</v>
      </c>
    </row>
    <row r="997" spans="1:8" ht="15">
      <c r="A997">
        <v>8</v>
      </c>
      <c r="B997" s="37">
        <v>40.766</v>
      </c>
      <c r="C997" s="37">
        <v>4.87</v>
      </c>
      <c r="D997" s="37">
        <v>2.71</v>
      </c>
      <c r="E997">
        <v>457</v>
      </c>
      <c r="F997">
        <v>7.79</v>
      </c>
      <c r="G997">
        <v>0.292</v>
      </c>
      <c r="H997">
        <v>21.7</v>
      </c>
    </row>
    <row r="998" spans="1:8" ht="15">
      <c r="A998">
        <v>9</v>
      </c>
      <c r="B998" s="37">
        <v>40.442</v>
      </c>
      <c r="C998" s="37">
        <v>4.69</v>
      </c>
      <c r="D998" s="37">
        <v>1.87</v>
      </c>
      <c r="E998">
        <v>460</v>
      </c>
      <c r="F998">
        <v>7.75</v>
      </c>
      <c r="G998">
        <v>0.294</v>
      </c>
      <c r="H998">
        <v>14.7</v>
      </c>
    </row>
    <row r="999" spans="1:8" ht="15">
      <c r="A999">
        <v>10</v>
      </c>
      <c r="B999" s="37">
        <v>40.082</v>
      </c>
      <c r="C999" s="37">
        <v>4.49</v>
      </c>
      <c r="D999" s="37">
        <v>1.24</v>
      </c>
      <c r="E999">
        <v>464</v>
      </c>
      <c r="F999">
        <v>7.73</v>
      </c>
      <c r="G999">
        <v>0.297</v>
      </c>
      <c r="H999">
        <v>9.7</v>
      </c>
    </row>
    <row r="1000" spans="1:8" ht="15">
      <c r="A1000">
        <v>11</v>
      </c>
      <c r="B1000" s="37">
        <v>40.01</v>
      </c>
      <c r="C1000" s="37">
        <v>4.45</v>
      </c>
      <c r="D1000" s="37">
        <v>1.08</v>
      </c>
      <c r="E1000">
        <v>465</v>
      </c>
      <c r="F1000">
        <v>7.72</v>
      </c>
      <c r="G1000">
        <v>0.298</v>
      </c>
      <c r="H1000">
        <v>8.5</v>
      </c>
    </row>
    <row r="1001" spans="1:8" ht="15">
      <c r="A1001">
        <v>12</v>
      </c>
      <c r="B1001" s="37">
        <v>39.866</v>
      </c>
      <c r="C1001" s="37">
        <v>4.37</v>
      </c>
      <c r="D1001" s="37">
        <v>0.7</v>
      </c>
      <c r="E1001">
        <v>467</v>
      </c>
      <c r="F1001">
        <v>7.71</v>
      </c>
      <c r="G1001">
        <v>0.299</v>
      </c>
      <c r="H1001">
        <v>5.2</v>
      </c>
    </row>
    <row r="1002" spans="1:8" ht="15">
      <c r="A1002">
        <v>13</v>
      </c>
      <c r="B1002" s="37">
        <v>39.757999999999996</v>
      </c>
      <c r="C1002" s="37">
        <v>4.31</v>
      </c>
      <c r="D1002" s="37">
        <v>0.46</v>
      </c>
      <c r="E1002">
        <v>468</v>
      </c>
      <c r="F1002">
        <v>7.7</v>
      </c>
      <c r="G1002">
        <v>0.3</v>
      </c>
      <c r="H1002">
        <v>3.5</v>
      </c>
    </row>
    <row r="1003" spans="1:8" ht="15">
      <c r="A1003">
        <v>14</v>
      </c>
      <c r="B1003" s="37">
        <v>39.614000000000004</v>
      </c>
      <c r="C1003" s="37">
        <v>4.23</v>
      </c>
      <c r="D1003" s="37">
        <v>0.2</v>
      </c>
      <c r="E1003">
        <v>470</v>
      </c>
      <c r="F1003">
        <v>7.69</v>
      </c>
      <c r="G1003">
        <v>0.301</v>
      </c>
      <c r="H1003">
        <v>1.5</v>
      </c>
    </row>
    <row r="1004" spans="1:8" ht="15">
      <c r="A1004">
        <v>15</v>
      </c>
      <c r="B1004" s="37">
        <v>39.542</v>
      </c>
      <c r="C1004" s="37">
        <v>4.19</v>
      </c>
      <c r="D1004" s="37">
        <v>0.18</v>
      </c>
      <c r="E1004">
        <v>471</v>
      </c>
      <c r="F1004">
        <v>7.69</v>
      </c>
      <c r="G1004">
        <v>0.302</v>
      </c>
      <c r="H1004">
        <v>1.4</v>
      </c>
    </row>
    <row r="1005" spans="1:8" ht="15">
      <c r="A1005">
        <v>16</v>
      </c>
      <c r="B1005" s="37">
        <v>39.506</v>
      </c>
      <c r="C1005" s="37">
        <v>4.17</v>
      </c>
      <c r="D1005" s="37">
        <v>0.18</v>
      </c>
      <c r="E1005">
        <v>472</v>
      </c>
      <c r="F1005">
        <v>7.69</v>
      </c>
      <c r="G1005">
        <v>0.302</v>
      </c>
      <c r="H1005">
        <v>1.3</v>
      </c>
    </row>
    <row r="1006" spans="1:8" ht="15">
      <c r="A1006">
        <v>17</v>
      </c>
      <c r="B1006" s="37">
        <v>39.47</v>
      </c>
      <c r="C1006" s="37">
        <v>4.15</v>
      </c>
      <c r="D1006" s="37">
        <v>0.17</v>
      </c>
      <c r="E1006">
        <v>473</v>
      </c>
      <c r="F1006">
        <v>7.68</v>
      </c>
      <c r="G1006">
        <v>0.303</v>
      </c>
      <c r="H1006">
        <v>1.3</v>
      </c>
    </row>
    <row r="1007" spans="1:8" ht="15">
      <c r="A1007">
        <v>18</v>
      </c>
      <c r="B1007" s="37">
        <v>39.344</v>
      </c>
      <c r="C1007" s="37">
        <v>4.08</v>
      </c>
      <c r="D1007" s="37">
        <v>0.15</v>
      </c>
      <c r="E1007">
        <v>478</v>
      </c>
      <c r="F1007">
        <v>7.66</v>
      </c>
      <c r="G1007">
        <v>0.306</v>
      </c>
      <c r="H1007">
        <v>1.2</v>
      </c>
    </row>
    <row r="1008" spans="1:4" ht="15">
      <c r="A1008">
        <v>19</v>
      </c>
      <c r="B1008" s="37"/>
      <c r="C1008" s="37"/>
      <c r="D1008" s="37"/>
    </row>
    <row r="1009" spans="2:4" ht="15">
      <c r="B1009" s="37"/>
      <c r="C1009" s="37"/>
      <c r="D1009" s="37"/>
    </row>
    <row r="1010" spans="2:4" ht="15">
      <c r="B1010" s="37"/>
      <c r="C1010" s="37"/>
      <c r="D1010" s="37"/>
    </row>
    <row r="1011" spans="2:4" ht="15">
      <c r="B1011" s="37" t="s">
        <v>22</v>
      </c>
      <c r="C1011" s="37"/>
      <c r="D1011" s="37"/>
    </row>
    <row r="1012" spans="2:4" ht="15">
      <c r="B1012" s="36">
        <v>539</v>
      </c>
      <c r="C1012" s="37"/>
      <c r="D1012" s="37"/>
    </row>
    <row r="1013" spans="2:4" ht="15">
      <c r="B1013" s="37"/>
      <c r="C1013" s="37"/>
      <c r="D1013" s="37"/>
    </row>
    <row r="1014" spans="1:8" ht="15">
      <c r="A1014" t="s">
        <v>23</v>
      </c>
      <c r="B1014" s="37" t="s">
        <v>30</v>
      </c>
      <c r="C1014" s="37" t="s">
        <v>24</v>
      </c>
      <c r="D1014" s="37" t="s">
        <v>25</v>
      </c>
      <c r="E1014" t="s">
        <v>37</v>
      </c>
      <c r="F1014" t="s">
        <v>27</v>
      </c>
      <c r="G1014" t="s">
        <v>28</v>
      </c>
      <c r="H1014" t="s">
        <v>29</v>
      </c>
    </row>
    <row r="1015" spans="1:8" ht="15">
      <c r="A1015">
        <v>0</v>
      </c>
      <c r="B1015" s="37">
        <v>70.97</v>
      </c>
      <c r="C1015" s="37">
        <v>21.65</v>
      </c>
      <c r="D1015" s="37">
        <v>10.4</v>
      </c>
      <c r="E1015">
        <v>419</v>
      </c>
      <c r="F1015">
        <v>9.19</v>
      </c>
      <c r="G1015">
        <v>0.268</v>
      </c>
      <c r="H1015">
        <v>119.3</v>
      </c>
    </row>
    <row r="1016" spans="1:8" ht="15">
      <c r="A1016">
        <v>1</v>
      </c>
      <c r="B1016" s="37">
        <v>70.646</v>
      </c>
      <c r="C1016" s="37">
        <v>21.47</v>
      </c>
      <c r="D1016" s="37">
        <v>10.47</v>
      </c>
      <c r="E1016">
        <v>419</v>
      </c>
      <c r="F1016">
        <v>9.19</v>
      </c>
      <c r="G1016">
        <v>0.268</v>
      </c>
      <c r="H1016">
        <v>120.1</v>
      </c>
    </row>
    <row r="1017" spans="1:8" ht="15">
      <c r="A1017">
        <v>2</v>
      </c>
      <c r="B1017" s="37">
        <v>69.908</v>
      </c>
      <c r="C1017" s="37">
        <v>21.06</v>
      </c>
      <c r="D1017" s="37">
        <v>10.27</v>
      </c>
      <c r="E1017">
        <v>419</v>
      </c>
      <c r="F1017">
        <v>9.18</v>
      </c>
      <c r="G1017">
        <v>0.268</v>
      </c>
      <c r="H1017">
        <v>117.8</v>
      </c>
    </row>
    <row r="1018" spans="1:8" ht="15">
      <c r="A1018">
        <v>3</v>
      </c>
      <c r="B1018" s="37">
        <v>63.824</v>
      </c>
      <c r="C1018" s="37">
        <v>17.68</v>
      </c>
      <c r="D1018" s="37">
        <v>11.49</v>
      </c>
      <c r="E1018">
        <v>437</v>
      </c>
      <c r="F1018">
        <v>9.09</v>
      </c>
      <c r="G1018">
        <v>0.279</v>
      </c>
      <c r="H1018">
        <v>122.2</v>
      </c>
    </row>
    <row r="1019" spans="1:8" ht="15">
      <c r="A1019">
        <v>4</v>
      </c>
      <c r="B1019" s="37">
        <v>56.426</v>
      </c>
      <c r="C1019" s="37">
        <v>13.57</v>
      </c>
      <c r="D1019" s="37">
        <v>8.75</v>
      </c>
      <c r="E1019">
        <v>449</v>
      </c>
      <c r="F1019">
        <v>8.44</v>
      </c>
      <c r="G1019">
        <v>0.288</v>
      </c>
      <c r="H1019">
        <v>83</v>
      </c>
    </row>
    <row r="1020" spans="1:8" ht="15">
      <c r="A1020">
        <v>5</v>
      </c>
      <c r="B1020" s="37">
        <v>49.1</v>
      </c>
      <c r="C1020" s="37">
        <v>9.5</v>
      </c>
      <c r="D1020" s="37">
        <v>6.3</v>
      </c>
      <c r="E1020">
        <v>453</v>
      </c>
      <c r="F1020">
        <v>8.17</v>
      </c>
      <c r="G1020">
        <v>0.29</v>
      </c>
      <c r="H1020">
        <v>55.3</v>
      </c>
    </row>
    <row r="1021" spans="1:8" ht="15">
      <c r="A1021">
        <v>6</v>
      </c>
      <c r="B1021" s="37">
        <v>45.032</v>
      </c>
      <c r="C1021" s="37">
        <v>7.24</v>
      </c>
      <c r="D1021" s="37">
        <v>8.89</v>
      </c>
      <c r="E1021">
        <v>452</v>
      </c>
      <c r="F1021">
        <v>8.4</v>
      </c>
      <c r="G1021">
        <v>0.288</v>
      </c>
      <c r="H1021">
        <v>73.9</v>
      </c>
    </row>
    <row r="1022" spans="1:8" ht="15">
      <c r="A1022">
        <v>7</v>
      </c>
      <c r="B1022" s="37">
        <v>42.728</v>
      </c>
      <c r="C1022" s="37">
        <v>5.96</v>
      </c>
      <c r="D1022" s="37">
        <v>1.4</v>
      </c>
      <c r="E1022">
        <v>460</v>
      </c>
      <c r="F1022">
        <v>7.96</v>
      </c>
      <c r="G1022">
        <v>0.293</v>
      </c>
      <c r="H1022">
        <v>11</v>
      </c>
    </row>
    <row r="1023" spans="1:8" ht="15">
      <c r="A1023">
        <v>8</v>
      </c>
      <c r="B1023" s="37">
        <v>41.342</v>
      </c>
      <c r="C1023" s="37">
        <v>5.19</v>
      </c>
      <c r="D1023" s="37">
        <v>0.47</v>
      </c>
      <c r="E1023">
        <v>463</v>
      </c>
      <c r="F1023">
        <v>7.86</v>
      </c>
      <c r="G1023">
        <v>0.269</v>
      </c>
      <c r="H1023">
        <v>3.6</v>
      </c>
    </row>
    <row r="1024" spans="1:8" ht="15">
      <c r="A1024">
        <v>9</v>
      </c>
      <c r="B1024" s="37">
        <v>40.874</v>
      </c>
      <c r="C1024" s="37">
        <v>4.93</v>
      </c>
      <c r="D1024" s="37">
        <v>0.29</v>
      </c>
      <c r="E1024">
        <v>467</v>
      </c>
      <c r="F1024">
        <v>7.82</v>
      </c>
      <c r="G1024">
        <v>0.299</v>
      </c>
      <c r="H1024">
        <v>2.2</v>
      </c>
    </row>
    <row r="1025" spans="1:8" ht="15">
      <c r="A1025">
        <v>10</v>
      </c>
      <c r="B1025" s="37">
        <v>40.73</v>
      </c>
      <c r="C1025" s="37">
        <v>4.85</v>
      </c>
      <c r="D1025" s="37">
        <v>0.24</v>
      </c>
      <c r="E1025">
        <v>469</v>
      </c>
      <c r="F1025">
        <v>7.81</v>
      </c>
      <c r="G1025">
        <v>0.3</v>
      </c>
      <c r="H1025">
        <v>2</v>
      </c>
    </row>
    <row r="1026" spans="1:8" ht="15">
      <c r="A1026">
        <v>11</v>
      </c>
      <c r="B1026" s="37">
        <v>40.676</v>
      </c>
      <c r="C1026" s="37">
        <v>4.82</v>
      </c>
      <c r="D1026" s="37">
        <v>0.23</v>
      </c>
      <c r="E1026">
        <v>470</v>
      </c>
      <c r="F1026">
        <v>7.8</v>
      </c>
      <c r="G1026">
        <v>0.301</v>
      </c>
      <c r="H1026">
        <v>1.8</v>
      </c>
    </row>
    <row r="1027" spans="1:8" ht="15">
      <c r="A1027">
        <v>12</v>
      </c>
      <c r="B1027" s="37">
        <v>40.55</v>
      </c>
      <c r="C1027" s="37">
        <v>4.75</v>
      </c>
      <c r="D1027" s="37">
        <v>0.22</v>
      </c>
      <c r="E1027">
        <v>472</v>
      </c>
      <c r="F1027">
        <v>7.79</v>
      </c>
      <c r="G1027">
        <v>0.302</v>
      </c>
      <c r="H1027">
        <v>1.7</v>
      </c>
    </row>
    <row r="1028" spans="1:8" ht="15">
      <c r="A1028">
        <v>13</v>
      </c>
      <c r="B1028" s="37">
        <v>40.46</v>
      </c>
      <c r="C1028" s="37">
        <v>4.7</v>
      </c>
      <c r="D1028" s="37">
        <v>0.2</v>
      </c>
      <c r="E1028">
        <v>472</v>
      </c>
      <c r="F1028">
        <v>7.79</v>
      </c>
      <c r="G1028">
        <v>0.302</v>
      </c>
      <c r="H1028">
        <v>1.6</v>
      </c>
    </row>
    <row r="1029" spans="1:8" ht="15">
      <c r="A1029">
        <v>14</v>
      </c>
      <c r="B1029" s="37">
        <v>40.352000000000004</v>
      </c>
      <c r="C1029" s="37">
        <v>4.64</v>
      </c>
      <c r="D1029" s="37">
        <v>0.2</v>
      </c>
      <c r="E1029">
        <v>473</v>
      </c>
      <c r="F1029">
        <v>7.79</v>
      </c>
      <c r="G1029">
        <v>0.302</v>
      </c>
      <c r="H1029">
        <v>1.5</v>
      </c>
    </row>
    <row r="1030" spans="1:8" ht="15">
      <c r="A1030">
        <v>15</v>
      </c>
      <c r="B1030" s="37">
        <v>40.153999999999996</v>
      </c>
      <c r="C1030" s="37">
        <v>4.53</v>
      </c>
      <c r="D1030" s="37">
        <v>0.18</v>
      </c>
      <c r="E1030">
        <v>476</v>
      </c>
      <c r="F1030">
        <v>7.77</v>
      </c>
      <c r="G1030">
        <v>0.304</v>
      </c>
      <c r="H1030">
        <v>1.5</v>
      </c>
    </row>
    <row r="1031" spans="1:8" ht="15">
      <c r="A1031">
        <v>16</v>
      </c>
      <c r="B1031" s="37">
        <v>40.1</v>
      </c>
      <c r="C1031" s="37">
        <v>4.5</v>
      </c>
      <c r="D1031" s="37">
        <v>0.18</v>
      </c>
      <c r="E1031">
        <v>478</v>
      </c>
      <c r="F1031">
        <v>7.75</v>
      </c>
      <c r="G1031">
        <v>0.306</v>
      </c>
      <c r="H1031">
        <v>1.5</v>
      </c>
    </row>
    <row r="1032" spans="1:8" ht="15">
      <c r="A1032">
        <v>17</v>
      </c>
      <c r="B1032" s="37">
        <v>40.064</v>
      </c>
      <c r="C1032" s="37">
        <v>4.48</v>
      </c>
      <c r="D1032" s="37">
        <v>0.17</v>
      </c>
      <c r="E1032">
        <v>482</v>
      </c>
      <c r="F1032">
        <v>7.73</v>
      </c>
      <c r="G1032">
        <v>0.308</v>
      </c>
      <c r="H1032">
        <v>1.5</v>
      </c>
    </row>
    <row r="1033" spans="1:4" ht="15">
      <c r="A1033">
        <v>18</v>
      </c>
      <c r="B1033" s="37">
        <v>32</v>
      </c>
      <c r="C1033" s="37"/>
      <c r="D1033" s="37"/>
    </row>
    <row r="1034" spans="1:4" ht="15">
      <c r="A1034">
        <v>19</v>
      </c>
      <c r="B1034" s="37"/>
      <c r="C1034" s="37"/>
      <c r="D1034" s="37"/>
    </row>
    <row r="1035" spans="2:4" ht="15">
      <c r="B1035" s="37"/>
      <c r="C1035" s="37"/>
      <c r="D1035" s="37"/>
    </row>
    <row r="1036" spans="2:4" ht="15">
      <c r="B1036" s="37"/>
      <c r="C1036" s="37"/>
      <c r="D1036" s="37"/>
    </row>
    <row r="1037" spans="2:4" ht="15">
      <c r="B1037" s="37" t="s">
        <v>22</v>
      </c>
      <c r="C1037" s="37"/>
      <c r="D1037" s="37"/>
    </row>
    <row r="1038" spans="2:4" ht="15">
      <c r="B1038" s="36">
        <v>571</v>
      </c>
      <c r="C1038" s="37"/>
      <c r="D1038" s="37"/>
    </row>
    <row r="1039" spans="2:4" ht="15">
      <c r="B1039" s="37"/>
      <c r="C1039" s="37"/>
      <c r="D1039" s="37"/>
    </row>
    <row r="1040" spans="1:8" ht="15">
      <c r="A1040" t="s">
        <v>23</v>
      </c>
      <c r="B1040" s="37" t="s">
        <v>30</v>
      </c>
      <c r="C1040" s="37" t="s">
        <v>24</v>
      </c>
      <c r="D1040" s="37" t="s">
        <v>25</v>
      </c>
      <c r="E1040" t="s">
        <v>37</v>
      </c>
      <c r="F1040" t="s">
        <v>27</v>
      </c>
      <c r="G1040" t="s">
        <v>28</v>
      </c>
      <c r="H1040" t="s">
        <v>29</v>
      </c>
    </row>
    <row r="1041" spans="1:8" ht="15">
      <c r="A1041">
        <v>0</v>
      </c>
      <c r="B1041" s="37">
        <v>81.69800000000001</v>
      </c>
      <c r="C1041" s="37">
        <v>27.61</v>
      </c>
      <c r="D1041" s="37">
        <v>8.43</v>
      </c>
      <c r="E1041">
        <v>426</v>
      </c>
      <c r="F1041">
        <v>9.17</v>
      </c>
      <c r="G1041">
        <v>0.272</v>
      </c>
      <c r="H1041" s="32">
        <v>108.5</v>
      </c>
    </row>
    <row r="1042" spans="1:8" ht="15">
      <c r="A1042">
        <v>1</v>
      </c>
      <c r="B1042" s="37">
        <v>81.572</v>
      </c>
      <c r="C1042" s="37">
        <v>27.54</v>
      </c>
      <c r="D1042" s="37">
        <v>8.74</v>
      </c>
      <c r="E1042">
        <v>426</v>
      </c>
      <c r="F1042">
        <v>9.17</v>
      </c>
      <c r="G1042">
        <v>0.272</v>
      </c>
      <c r="H1042" s="32">
        <v>111.7</v>
      </c>
    </row>
    <row r="1043" spans="1:8" ht="15">
      <c r="A1043">
        <v>2</v>
      </c>
      <c r="B1043" s="37">
        <v>81.266</v>
      </c>
      <c r="C1043" s="37">
        <v>27.37</v>
      </c>
      <c r="D1043" s="37">
        <v>8.77</v>
      </c>
      <c r="E1043">
        <v>426</v>
      </c>
      <c r="F1043">
        <v>9.16</v>
      </c>
      <c r="G1043">
        <v>0.272</v>
      </c>
      <c r="H1043" s="32">
        <v>111.7</v>
      </c>
    </row>
    <row r="1044" spans="1:8" ht="15">
      <c r="A1044">
        <v>3</v>
      </c>
      <c r="B1044" s="37">
        <v>75.29</v>
      </c>
      <c r="C1044" s="37">
        <v>24.05</v>
      </c>
      <c r="D1044" s="37">
        <v>9.92</v>
      </c>
      <c r="E1044">
        <v>436</v>
      </c>
      <c r="F1044">
        <v>9.08</v>
      </c>
      <c r="G1044">
        <v>0.278</v>
      </c>
      <c r="H1044" s="32">
        <v>119.9</v>
      </c>
    </row>
    <row r="1045" spans="1:8" ht="15">
      <c r="A1045">
        <v>4</v>
      </c>
      <c r="B1045" s="37">
        <v>62.708</v>
      </c>
      <c r="C1045" s="37">
        <v>17.06</v>
      </c>
      <c r="D1045" s="37">
        <v>11.94</v>
      </c>
      <c r="E1045">
        <v>450</v>
      </c>
      <c r="F1045">
        <v>8.93</v>
      </c>
      <c r="G1045">
        <v>0.288</v>
      </c>
      <c r="H1045" s="32">
        <v>126</v>
      </c>
    </row>
    <row r="1046" spans="1:8" ht="15">
      <c r="A1046">
        <v>5</v>
      </c>
      <c r="B1046" s="37">
        <v>52.718</v>
      </c>
      <c r="C1046" s="37">
        <v>11.51</v>
      </c>
      <c r="D1046" s="37">
        <v>12.02</v>
      </c>
      <c r="E1046">
        <v>452</v>
      </c>
      <c r="F1046">
        <v>8.91</v>
      </c>
      <c r="G1046">
        <v>0.288</v>
      </c>
      <c r="H1046" s="32">
        <v>110.6</v>
      </c>
    </row>
    <row r="1047" spans="1:8" ht="15">
      <c r="A1047">
        <v>6</v>
      </c>
      <c r="B1047" s="37">
        <v>48.236000000000004</v>
      </c>
      <c r="C1047" s="37">
        <v>9.02</v>
      </c>
      <c r="D1047" s="37">
        <v>9.34</v>
      </c>
      <c r="E1047">
        <v>455</v>
      </c>
      <c r="F1047">
        <v>8.49</v>
      </c>
      <c r="G1047">
        <v>0.292</v>
      </c>
      <c r="H1047" s="32">
        <v>81.5</v>
      </c>
    </row>
    <row r="1048" spans="1:8" ht="15">
      <c r="A1048">
        <v>7</v>
      </c>
      <c r="B1048" s="37">
        <v>44.24</v>
      </c>
      <c r="C1048" s="37">
        <v>6.8</v>
      </c>
      <c r="D1048" s="37">
        <v>3.76</v>
      </c>
      <c r="E1048">
        <v>461</v>
      </c>
      <c r="F1048">
        <v>8.12</v>
      </c>
      <c r="G1048">
        <v>0.296</v>
      </c>
      <c r="H1048" s="32">
        <v>26.5</v>
      </c>
    </row>
    <row r="1049" spans="1:8" ht="15">
      <c r="A1049">
        <v>8</v>
      </c>
      <c r="B1049" s="37">
        <v>42.224000000000004</v>
      </c>
      <c r="C1049" s="37">
        <v>5.68</v>
      </c>
      <c r="D1049" s="37">
        <v>0.68</v>
      </c>
      <c r="E1049">
        <v>469</v>
      </c>
      <c r="F1049">
        <v>7.91</v>
      </c>
      <c r="G1049">
        <v>0.3</v>
      </c>
      <c r="H1049" s="32">
        <v>4.9</v>
      </c>
    </row>
    <row r="1050" spans="1:8" ht="15">
      <c r="A1050">
        <v>9</v>
      </c>
      <c r="B1050" s="37">
        <v>41.216</v>
      </c>
      <c r="C1050" s="37">
        <v>5.12</v>
      </c>
      <c r="D1050" s="37">
        <v>0.4</v>
      </c>
      <c r="E1050">
        <v>471</v>
      </c>
      <c r="F1050">
        <v>7.86</v>
      </c>
      <c r="G1050">
        <v>0.301</v>
      </c>
      <c r="H1050" s="32">
        <v>3.2</v>
      </c>
    </row>
    <row r="1051" spans="1:8" ht="15">
      <c r="A1051">
        <v>10</v>
      </c>
      <c r="B1051" s="37">
        <v>40.928</v>
      </c>
      <c r="C1051" s="37">
        <v>4.96</v>
      </c>
      <c r="D1051" s="37">
        <v>0.34</v>
      </c>
      <c r="E1051">
        <v>473</v>
      </c>
      <c r="F1051">
        <v>7.84</v>
      </c>
      <c r="G1051">
        <v>0.302</v>
      </c>
      <c r="H1051" s="32">
        <v>2.6</v>
      </c>
    </row>
    <row r="1052" spans="1:8" ht="15">
      <c r="A1052">
        <v>11</v>
      </c>
      <c r="B1052" s="37">
        <v>40.766</v>
      </c>
      <c r="C1052" s="37">
        <v>4.87</v>
      </c>
      <c r="D1052" s="37">
        <v>0.28</v>
      </c>
      <c r="E1052">
        <v>474</v>
      </c>
      <c r="F1052">
        <v>7.84</v>
      </c>
      <c r="G1052">
        <v>0.304</v>
      </c>
      <c r="H1052" s="32">
        <v>2.3</v>
      </c>
    </row>
    <row r="1053" spans="1:8" ht="15">
      <c r="A1053">
        <v>12</v>
      </c>
      <c r="B1053" s="37">
        <v>40.676</v>
      </c>
      <c r="C1053" s="37">
        <v>4.82</v>
      </c>
      <c r="D1053" s="37">
        <v>0.26</v>
      </c>
      <c r="E1053">
        <v>476</v>
      </c>
      <c r="F1053">
        <v>7.82</v>
      </c>
      <c r="G1053">
        <v>0.304</v>
      </c>
      <c r="H1053" s="32">
        <v>2</v>
      </c>
    </row>
    <row r="1054" spans="1:8" ht="15">
      <c r="A1054">
        <v>13</v>
      </c>
      <c r="B1054" s="37">
        <v>40.604</v>
      </c>
      <c r="C1054" s="37">
        <v>4.78</v>
      </c>
      <c r="D1054" s="37">
        <v>0.23</v>
      </c>
      <c r="E1054">
        <v>479</v>
      </c>
      <c r="F1054">
        <v>7.81</v>
      </c>
      <c r="G1054">
        <v>0.306</v>
      </c>
      <c r="H1054" s="32">
        <v>1.8</v>
      </c>
    </row>
    <row r="1055" spans="1:8" ht="15">
      <c r="A1055">
        <v>14</v>
      </c>
      <c r="B1055" s="37">
        <v>40.586</v>
      </c>
      <c r="C1055" s="37">
        <v>4.77</v>
      </c>
      <c r="D1055" s="37">
        <v>0.21</v>
      </c>
      <c r="E1055">
        <v>479</v>
      </c>
      <c r="F1055">
        <v>7.79</v>
      </c>
      <c r="G1055">
        <v>0.307</v>
      </c>
      <c r="H1055" s="32">
        <v>1.7</v>
      </c>
    </row>
    <row r="1056" spans="1:8" ht="15">
      <c r="A1056">
        <v>15</v>
      </c>
      <c r="B1056" s="37">
        <v>40.46</v>
      </c>
      <c r="C1056" s="37">
        <v>4.7</v>
      </c>
      <c r="D1056" s="37">
        <v>0.2</v>
      </c>
      <c r="E1056">
        <v>482</v>
      </c>
      <c r="F1056">
        <v>7.77</v>
      </c>
      <c r="G1056">
        <v>0.308</v>
      </c>
      <c r="H1056" s="32">
        <v>1.5</v>
      </c>
    </row>
    <row r="1057" spans="1:8" ht="15">
      <c r="A1057">
        <v>16</v>
      </c>
      <c r="B1057" s="37">
        <v>40.298</v>
      </c>
      <c r="C1057" s="37">
        <v>4.61</v>
      </c>
      <c r="D1057" s="37">
        <v>0.19</v>
      </c>
      <c r="E1057">
        <v>492</v>
      </c>
      <c r="F1057">
        <v>7.72</v>
      </c>
      <c r="G1057">
        <v>0.315</v>
      </c>
      <c r="H1057" s="32">
        <v>1.5</v>
      </c>
    </row>
    <row r="1058" spans="1:8" ht="15">
      <c r="A1058">
        <v>17</v>
      </c>
      <c r="B1058" s="37">
        <v>40.28</v>
      </c>
      <c r="C1058" s="37">
        <v>4.6</v>
      </c>
      <c r="D1058" s="37">
        <v>0.18</v>
      </c>
      <c r="E1058">
        <v>513</v>
      </c>
      <c r="F1058">
        <v>7.63</v>
      </c>
      <c r="G1058">
        <v>0.32</v>
      </c>
      <c r="H1058" s="32">
        <v>1.4</v>
      </c>
    </row>
    <row r="1059" spans="1:8" ht="15">
      <c r="A1059">
        <v>18</v>
      </c>
      <c r="B1059" s="37">
        <v>32</v>
      </c>
      <c r="C1059" s="37"/>
      <c r="D1059" s="37"/>
      <c r="H1059" s="32"/>
    </row>
    <row r="1060" spans="1:8" ht="15">
      <c r="A1060">
        <v>19</v>
      </c>
      <c r="B1060" s="37"/>
      <c r="C1060" s="37"/>
      <c r="D1060" s="37"/>
      <c r="H1060" s="32"/>
    </row>
    <row r="1061" spans="2:8" ht="15">
      <c r="B1061" s="37"/>
      <c r="C1061" s="37"/>
      <c r="D1061" s="37"/>
      <c r="H1061" s="32"/>
    </row>
    <row r="1062" spans="2:8" ht="15">
      <c r="B1062" s="37"/>
      <c r="C1062" s="37"/>
      <c r="D1062" s="37"/>
      <c r="H1062" s="32"/>
    </row>
    <row r="1063" spans="2:8" ht="15">
      <c r="B1063" s="37" t="s">
        <v>22</v>
      </c>
      <c r="C1063" s="37"/>
      <c r="D1063" s="37"/>
      <c r="H1063" s="32"/>
    </row>
    <row r="1064" spans="2:8" ht="15">
      <c r="B1064" s="36">
        <v>606</v>
      </c>
      <c r="C1064" s="37"/>
      <c r="D1064" s="37"/>
      <c r="H1064" s="32"/>
    </row>
    <row r="1065" spans="2:8" ht="15">
      <c r="B1065" s="37"/>
      <c r="C1065" s="37"/>
      <c r="D1065" s="37"/>
      <c r="H1065" s="32"/>
    </row>
    <row r="1066" spans="1:8" ht="15">
      <c r="A1066" t="s">
        <v>23</v>
      </c>
      <c r="B1066" s="37" t="s">
        <v>30</v>
      </c>
      <c r="C1066" s="37" t="s">
        <v>24</v>
      </c>
      <c r="D1066" s="37" t="s">
        <v>25</v>
      </c>
      <c r="E1066" t="s">
        <v>37</v>
      </c>
      <c r="F1066" t="s">
        <v>27</v>
      </c>
      <c r="G1066" t="s">
        <v>28</v>
      </c>
      <c r="H1066" s="32" t="s">
        <v>29</v>
      </c>
    </row>
    <row r="1067" spans="1:8" ht="15">
      <c r="A1067">
        <v>0</v>
      </c>
      <c r="B1067" s="37">
        <v>75.1</v>
      </c>
      <c r="C1067" s="37">
        <v>24.136</v>
      </c>
      <c r="D1067" s="37">
        <v>7.81</v>
      </c>
      <c r="E1067">
        <v>408</v>
      </c>
      <c r="F1067">
        <v>9.08</v>
      </c>
      <c r="G1067">
        <v>0.261</v>
      </c>
      <c r="H1067" s="32">
        <v>93.6</v>
      </c>
    </row>
    <row r="1068" spans="1:8" ht="15">
      <c r="A1068">
        <v>1</v>
      </c>
      <c r="B1068" s="37">
        <v>74.4</v>
      </c>
      <c r="C1068" s="37">
        <v>23.744000000000007</v>
      </c>
      <c r="D1068" s="37">
        <v>7.85</v>
      </c>
      <c r="E1068">
        <v>407</v>
      </c>
      <c r="F1068">
        <v>9.09</v>
      </c>
      <c r="G1068">
        <v>0.261</v>
      </c>
      <c r="H1068" s="32">
        <v>93.1</v>
      </c>
    </row>
    <row r="1069" spans="1:8" ht="15">
      <c r="A1069">
        <v>2</v>
      </c>
      <c r="B1069" s="37">
        <v>74.2</v>
      </c>
      <c r="C1069" s="37">
        <v>23.632000000000005</v>
      </c>
      <c r="D1069" s="37">
        <v>7.85</v>
      </c>
      <c r="E1069">
        <v>408</v>
      </c>
      <c r="F1069">
        <v>9.09</v>
      </c>
      <c r="G1069">
        <v>0.261</v>
      </c>
      <c r="H1069" s="32">
        <v>93.3</v>
      </c>
    </row>
    <row r="1070" spans="1:8" ht="15">
      <c r="A1070">
        <v>3</v>
      </c>
      <c r="B1070" s="37">
        <v>74.1</v>
      </c>
      <c r="C1070" s="37">
        <v>23.576</v>
      </c>
      <c r="D1070" s="37">
        <v>7.91</v>
      </c>
      <c r="E1070">
        <v>408</v>
      </c>
      <c r="F1070">
        <v>9.1</v>
      </c>
      <c r="G1070">
        <v>0.261</v>
      </c>
      <c r="H1070" s="32">
        <v>93.8</v>
      </c>
    </row>
    <row r="1071" spans="1:8" ht="15">
      <c r="A1071">
        <v>4</v>
      </c>
      <c r="B1071" s="37">
        <v>71.7</v>
      </c>
      <c r="C1071" s="37">
        <v>22.232000000000003</v>
      </c>
      <c r="D1071" s="37">
        <v>8.09</v>
      </c>
      <c r="E1071">
        <v>431</v>
      </c>
      <c r="F1071">
        <v>8.97</v>
      </c>
      <c r="G1071">
        <v>0.267</v>
      </c>
      <c r="H1071" s="32">
        <v>95.5</v>
      </c>
    </row>
    <row r="1072" spans="1:8" ht="15">
      <c r="A1072">
        <v>5</v>
      </c>
      <c r="B1072" s="37">
        <v>60.1</v>
      </c>
      <c r="C1072" s="37">
        <v>15.736000000000002</v>
      </c>
      <c r="D1072" s="37">
        <v>9.48</v>
      </c>
      <c r="E1072">
        <v>465</v>
      </c>
      <c r="F1072">
        <v>8.8</v>
      </c>
      <c r="G1072">
        <v>0.298</v>
      </c>
      <c r="H1072" s="32">
        <v>97.2</v>
      </c>
    </row>
    <row r="1073" spans="1:8" ht="15">
      <c r="A1073">
        <v>6</v>
      </c>
      <c r="B1073" s="37">
        <v>52.4</v>
      </c>
      <c r="C1073" s="37">
        <v>11.424</v>
      </c>
      <c r="D1073" s="37">
        <v>8.65</v>
      </c>
      <c r="E1073">
        <v>468</v>
      </c>
      <c r="F1073">
        <v>8.64</v>
      </c>
      <c r="G1073">
        <v>0.298</v>
      </c>
      <c r="H1073" s="32">
        <v>78.5</v>
      </c>
    </row>
    <row r="1074" spans="1:8" ht="15">
      <c r="A1074">
        <v>7</v>
      </c>
      <c r="B1074" s="37">
        <v>47.4</v>
      </c>
      <c r="C1074" s="37">
        <v>8.624</v>
      </c>
      <c r="D1074" s="37">
        <v>8.3</v>
      </c>
      <c r="E1074">
        <v>469</v>
      </c>
      <c r="F1074">
        <v>8.56</v>
      </c>
      <c r="G1074">
        <v>0.301</v>
      </c>
      <c r="H1074" s="32">
        <v>71</v>
      </c>
    </row>
    <row r="1075" spans="1:8" ht="15">
      <c r="A1075">
        <v>8</v>
      </c>
      <c r="B1075" s="37">
        <v>43.3</v>
      </c>
      <c r="C1075" s="37">
        <v>6.327999999999999</v>
      </c>
      <c r="D1075" s="37">
        <v>0.14</v>
      </c>
      <c r="E1075">
        <v>473</v>
      </c>
      <c r="F1075">
        <v>7.94</v>
      </c>
      <c r="G1075">
        <v>0.302</v>
      </c>
      <c r="H1075" s="32">
        <v>1.2</v>
      </c>
    </row>
    <row r="1076" spans="1:8" ht="15">
      <c r="A1076">
        <v>9</v>
      </c>
      <c r="B1076" s="37">
        <v>42.2</v>
      </c>
      <c r="C1076" s="37">
        <v>5.712000000000002</v>
      </c>
      <c r="D1076" s="37">
        <v>0.14</v>
      </c>
      <c r="E1076">
        <v>477</v>
      </c>
      <c r="F1076">
        <v>7.93</v>
      </c>
      <c r="G1076">
        <v>0.306</v>
      </c>
      <c r="H1076" s="32">
        <v>1.2</v>
      </c>
    </row>
    <row r="1077" spans="1:8" ht="15">
      <c r="A1077">
        <v>10</v>
      </c>
      <c r="B1077" s="37">
        <v>41.2</v>
      </c>
      <c r="C1077" s="37">
        <v>5.152000000000002</v>
      </c>
      <c r="D1077" s="37">
        <v>0.14</v>
      </c>
      <c r="E1077">
        <v>482</v>
      </c>
      <c r="F1077">
        <v>7.92</v>
      </c>
      <c r="G1077">
        <v>0.308</v>
      </c>
      <c r="H1077" s="32">
        <v>1.1</v>
      </c>
    </row>
    <row r="1078" spans="1:8" ht="15">
      <c r="A1078">
        <v>11</v>
      </c>
      <c r="B1078" s="37">
        <v>41</v>
      </c>
      <c r="C1078" s="37">
        <v>5.04</v>
      </c>
      <c r="D1078" s="37">
        <v>0.14</v>
      </c>
      <c r="E1078">
        <v>481</v>
      </c>
      <c r="F1078">
        <v>7.9</v>
      </c>
      <c r="G1078">
        <v>0.308</v>
      </c>
      <c r="H1078" s="32">
        <v>1.1</v>
      </c>
    </row>
    <row r="1079" spans="1:8" ht="15">
      <c r="A1079">
        <v>12</v>
      </c>
      <c r="B1079" s="37">
        <v>40.9</v>
      </c>
      <c r="C1079" s="37">
        <v>4.984</v>
      </c>
      <c r="D1079" s="37">
        <v>0.14</v>
      </c>
      <c r="E1079">
        <v>484</v>
      </c>
      <c r="F1079">
        <v>7.88</v>
      </c>
      <c r="G1079">
        <v>0.309</v>
      </c>
      <c r="H1079" s="32">
        <v>1.1</v>
      </c>
    </row>
    <row r="1080" spans="1:8" ht="15">
      <c r="A1080">
        <v>13</v>
      </c>
      <c r="B1080" s="37">
        <v>40.8</v>
      </c>
      <c r="C1080" s="37">
        <v>4.927999999999999</v>
      </c>
      <c r="D1080" s="37">
        <v>0.13</v>
      </c>
      <c r="E1080">
        <v>485</v>
      </c>
      <c r="F1080">
        <v>7.87</v>
      </c>
      <c r="G1080">
        <v>0.31</v>
      </c>
      <c r="H1080" s="32">
        <v>1.1</v>
      </c>
    </row>
    <row r="1081" spans="1:8" ht="15">
      <c r="A1081">
        <v>14</v>
      </c>
      <c r="B1081" s="37">
        <v>40.7</v>
      </c>
      <c r="C1081" s="37">
        <v>4.872000000000002</v>
      </c>
      <c r="D1081" s="37">
        <v>0.13</v>
      </c>
      <c r="E1081">
        <v>488</v>
      </c>
      <c r="F1081">
        <v>7.86</v>
      </c>
      <c r="G1081">
        <v>0.312</v>
      </c>
      <c r="H1081" s="32">
        <v>1.1</v>
      </c>
    </row>
    <row r="1082" spans="1:8" ht="15">
      <c r="A1082">
        <v>15</v>
      </c>
      <c r="B1082" s="37">
        <v>40.6</v>
      </c>
      <c r="C1082" s="37">
        <v>4.816000000000002</v>
      </c>
      <c r="D1082" s="37">
        <v>0.13</v>
      </c>
      <c r="E1082">
        <v>495</v>
      </c>
      <c r="F1082">
        <v>7.83</v>
      </c>
      <c r="G1082">
        <v>0.316</v>
      </c>
      <c r="H1082" s="32">
        <v>1.1</v>
      </c>
    </row>
    <row r="1083" spans="1:8" ht="15">
      <c r="A1083">
        <v>16</v>
      </c>
      <c r="B1083" s="37">
        <v>40.5</v>
      </c>
      <c r="C1083" s="37">
        <v>4.76</v>
      </c>
      <c r="D1083" s="37">
        <v>0.13</v>
      </c>
      <c r="E1083">
        <v>503</v>
      </c>
      <c r="F1083">
        <v>7.78</v>
      </c>
      <c r="G1083">
        <v>0.323</v>
      </c>
      <c r="H1083" s="32">
        <v>1</v>
      </c>
    </row>
    <row r="1084" spans="1:8" ht="15">
      <c r="A1084">
        <v>17</v>
      </c>
      <c r="B1084" s="37"/>
      <c r="C1084" s="37">
        <v>-17.92</v>
      </c>
      <c r="D1084" s="37"/>
      <c r="H1084" s="32"/>
    </row>
    <row r="1085" spans="1:8" ht="15">
      <c r="A1085">
        <v>18</v>
      </c>
      <c r="B1085" s="37"/>
      <c r="C1085" s="37">
        <v>-17.92</v>
      </c>
      <c r="D1085" s="37"/>
      <c r="H1085" s="32"/>
    </row>
    <row r="1086" spans="1:8" ht="15">
      <c r="A1086">
        <v>19</v>
      </c>
      <c r="B1086" s="37"/>
      <c r="C1086" s="37"/>
      <c r="D1086" s="37"/>
      <c r="H1086" s="32"/>
    </row>
    <row r="1087" spans="2:8" ht="15">
      <c r="B1087" s="37"/>
      <c r="C1087" s="37"/>
      <c r="D1087" s="37"/>
      <c r="H1087" s="32"/>
    </row>
    <row r="1088" spans="2:8" ht="15">
      <c r="B1088" s="37"/>
      <c r="C1088" s="37"/>
      <c r="D1088" s="37"/>
      <c r="H1088" s="32"/>
    </row>
    <row r="1089" spans="2:8" ht="15">
      <c r="B1089" s="37"/>
      <c r="C1089" s="37"/>
      <c r="D1089" s="37"/>
      <c r="H1089" s="32"/>
    </row>
    <row r="1090" spans="2:8" ht="15">
      <c r="B1090" s="37"/>
      <c r="C1090" s="37"/>
      <c r="D1090" s="37"/>
      <c r="H1090" s="32"/>
    </row>
    <row r="1091" spans="2:8" ht="15">
      <c r="B1091" s="37" t="s">
        <v>22</v>
      </c>
      <c r="C1091" s="37"/>
      <c r="D1091" s="37"/>
      <c r="H1091" s="32"/>
    </row>
    <row r="1092" spans="2:8" ht="15">
      <c r="B1092" s="36">
        <v>704</v>
      </c>
      <c r="C1092" s="37"/>
      <c r="D1092" s="37"/>
      <c r="H1092" s="32"/>
    </row>
    <row r="1093" spans="2:8" ht="15">
      <c r="B1093" s="37"/>
      <c r="C1093" s="37"/>
      <c r="D1093" s="37"/>
      <c r="H1093" s="32"/>
    </row>
    <row r="1094" spans="1:8" ht="15">
      <c r="A1094" t="s">
        <v>23</v>
      </c>
      <c r="B1094" s="37" t="s">
        <v>30</v>
      </c>
      <c r="C1094" s="37" t="s">
        <v>24</v>
      </c>
      <c r="D1094" s="37" t="s">
        <v>25</v>
      </c>
      <c r="E1094" t="s">
        <v>37</v>
      </c>
      <c r="F1094" t="s">
        <v>27</v>
      </c>
      <c r="G1094" t="s">
        <v>28</v>
      </c>
      <c r="H1094" s="32" t="s">
        <v>29</v>
      </c>
    </row>
    <row r="1095" spans="1:8" ht="15">
      <c r="A1095">
        <v>0</v>
      </c>
      <c r="B1095" s="37">
        <v>42.4</v>
      </c>
      <c r="C1095" s="37">
        <v>5.824</v>
      </c>
      <c r="D1095" s="37">
        <v>5.29</v>
      </c>
      <c r="E1095">
        <v>447</v>
      </c>
      <c r="F1095">
        <v>8.5</v>
      </c>
      <c r="G1095">
        <v>0.286</v>
      </c>
      <c r="H1095" s="32">
        <v>42.4</v>
      </c>
    </row>
    <row r="1096" spans="1:8" ht="15">
      <c r="A1096">
        <v>1</v>
      </c>
      <c r="B1096" s="37">
        <v>42</v>
      </c>
      <c r="C1096" s="37">
        <v>5.6</v>
      </c>
      <c r="D1096" s="37">
        <v>4.97</v>
      </c>
      <c r="E1096">
        <v>447</v>
      </c>
      <c r="F1096">
        <v>8.5</v>
      </c>
      <c r="G1096">
        <v>0.286</v>
      </c>
      <c r="H1096" s="32">
        <v>39.7</v>
      </c>
    </row>
    <row r="1097" spans="1:8" ht="15">
      <c r="A1097">
        <v>2</v>
      </c>
      <c r="B1097" s="37">
        <v>42</v>
      </c>
      <c r="C1097" s="37">
        <v>5.6</v>
      </c>
      <c r="D1097" s="37">
        <v>4.88</v>
      </c>
      <c r="E1097">
        <v>447</v>
      </c>
      <c r="F1097">
        <v>8.49</v>
      </c>
      <c r="G1097">
        <v>0.286</v>
      </c>
      <c r="H1097" s="32">
        <v>39.2</v>
      </c>
    </row>
    <row r="1098" spans="1:8" ht="15">
      <c r="A1098">
        <v>3</v>
      </c>
      <c r="B1098" s="37">
        <v>41.9</v>
      </c>
      <c r="C1098" s="37">
        <v>5.544</v>
      </c>
      <c r="D1098" s="37">
        <v>4.81</v>
      </c>
      <c r="E1098">
        <v>448</v>
      </c>
      <c r="F1098">
        <v>8.48</v>
      </c>
      <c r="G1098">
        <v>0.286</v>
      </c>
      <c r="H1098" s="32">
        <v>38.4</v>
      </c>
    </row>
    <row r="1099" spans="1:8" ht="15">
      <c r="A1099">
        <v>4</v>
      </c>
      <c r="B1099" s="37">
        <v>41.9</v>
      </c>
      <c r="C1099" s="37">
        <v>5.544</v>
      </c>
      <c r="D1099" s="37">
        <v>4.65</v>
      </c>
      <c r="E1099">
        <v>448</v>
      </c>
      <c r="F1099">
        <v>8.47</v>
      </c>
      <c r="G1099">
        <v>0.286</v>
      </c>
      <c r="H1099" s="32">
        <v>37.1</v>
      </c>
    </row>
    <row r="1100" spans="1:8" ht="15">
      <c r="A1100">
        <v>5</v>
      </c>
      <c r="B1100" s="37">
        <v>41.9</v>
      </c>
      <c r="C1100" s="37">
        <v>5.544</v>
      </c>
      <c r="D1100" s="37">
        <v>4.72</v>
      </c>
      <c r="E1100">
        <v>447</v>
      </c>
      <c r="F1100">
        <v>8.47</v>
      </c>
      <c r="G1100">
        <v>0.286</v>
      </c>
      <c r="H1100" s="32">
        <v>38.1</v>
      </c>
    </row>
    <row r="1101" spans="1:8" ht="15">
      <c r="A1101">
        <v>6</v>
      </c>
      <c r="B1101" s="37">
        <v>41.9</v>
      </c>
      <c r="C1101" s="37">
        <v>5.544</v>
      </c>
      <c r="D1101" s="37">
        <v>4.71</v>
      </c>
      <c r="E1101">
        <v>447</v>
      </c>
      <c r="F1101">
        <v>8.48</v>
      </c>
      <c r="G1101">
        <v>0.286</v>
      </c>
      <c r="H1101" s="32">
        <v>37.6</v>
      </c>
    </row>
    <row r="1102" spans="1:8" ht="15">
      <c r="A1102">
        <v>7</v>
      </c>
      <c r="B1102" s="37">
        <v>41.8</v>
      </c>
      <c r="C1102" s="37">
        <v>5.487999999999999</v>
      </c>
      <c r="D1102" s="37">
        <v>4.79</v>
      </c>
      <c r="E1102">
        <v>448</v>
      </c>
      <c r="F1102">
        <v>8.48</v>
      </c>
      <c r="G1102">
        <v>0.286</v>
      </c>
      <c r="H1102" s="32">
        <v>38.1</v>
      </c>
    </row>
    <row r="1103" spans="1:8" ht="15">
      <c r="A1103">
        <v>8</v>
      </c>
      <c r="B1103" s="37">
        <v>41.8</v>
      </c>
      <c r="C1103" s="37">
        <v>5.487999999999999</v>
      </c>
      <c r="D1103" s="37">
        <v>4.67</v>
      </c>
      <c r="E1103">
        <v>447</v>
      </c>
      <c r="F1103">
        <v>8.47</v>
      </c>
      <c r="G1103">
        <v>0.286</v>
      </c>
      <c r="H1103" s="32">
        <v>37.4</v>
      </c>
    </row>
    <row r="1104" spans="1:8" ht="15">
      <c r="A1104">
        <v>9</v>
      </c>
      <c r="B1104" s="37">
        <v>41.8</v>
      </c>
      <c r="C1104" s="37">
        <v>5.487999999999999</v>
      </c>
      <c r="D1104" s="37">
        <v>4.67</v>
      </c>
      <c r="E1104">
        <v>447</v>
      </c>
      <c r="F1104">
        <v>8.47</v>
      </c>
      <c r="G1104">
        <v>0.286</v>
      </c>
      <c r="H1104" s="32">
        <v>37.4</v>
      </c>
    </row>
    <row r="1105" spans="1:8" ht="15">
      <c r="A1105">
        <v>10</v>
      </c>
      <c r="B1105" s="37">
        <v>41.8</v>
      </c>
      <c r="C1105" s="37">
        <v>5.487999999999999</v>
      </c>
      <c r="D1105" s="37">
        <v>4.53</v>
      </c>
      <c r="E1105">
        <v>447</v>
      </c>
      <c r="F1105">
        <v>8.46</v>
      </c>
      <c r="G1105">
        <v>0.286</v>
      </c>
      <c r="H1105" s="32">
        <v>36.3</v>
      </c>
    </row>
    <row r="1106" spans="1:8" ht="15">
      <c r="A1106">
        <v>11</v>
      </c>
      <c r="B1106" s="37">
        <v>41.8</v>
      </c>
      <c r="C1106" s="37">
        <v>5.487999999999999</v>
      </c>
      <c r="D1106" s="37">
        <v>4.64</v>
      </c>
      <c r="E1106">
        <v>448</v>
      </c>
      <c r="F1106">
        <v>8.47</v>
      </c>
      <c r="G1106">
        <v>0.286</v>
      </c>
      <c r="H1106" s="32">
        <v>37.1</v>
      </c>
    </row>
    <row r="1107" spans="1:8" ht="15">
      <c r="A1107">
        <v>12</v>
      </c>
      <c r="B1107" s="37">
        <v>41.8</v>
      </c>
      <c r="C1107" s="37">
        <v>5.487999999999999</v>
      </c>
      <c r="D1107" s="37">
        <v>4.79</v>
      </c>
      <c r="E1107">
        <v>447</v>
      </c>
      <c r="F1107">
        <v>8.48</v>
      </c>
      <c r="G1107">
        <v>0.286</v>
      </c>
      <c r="H1107" s="32">
        <v>38.7</v>
      </c>
    </row>
    <row r="1108" spans="1:8" ht="15">
      <c r="A1108">
        <v>13</v>
      </c>
      <c r="B1108" s="37">
        <v>41.8</v>
      </c>
      <c r="C1108" s="37">
        <v>5.487999999999999</v>
      </c>
      <c r="D1108" s="37">
        <v>4.45</v>
      </c>
      <c r="E1108">
        <v>449</v>
      </c>
      <c r="F1108">
        <v>8.46</v>
      </c>
      <c r="G1108">
        <v>0.288</v>
      </c>
      <c r="H1108" s="32">
        <v>35.7</v>
      </c>
    </row>
    <row r="1109" spans="1:8" ht="15">
      <c r="A1109">
        <v>14</v>
      </c>
      <c r="B1109" s="37">
        <v>41.7</v>
      </c>
      <c r="C1109" s="37">
        <v>5.432000000000002</v>
      </c>
      <c r="D1109" s="37">
        <v>0.27</v>
      </c>
      <c r="E1109">
        <v>483</v>
      </c>
      <c r="F1109">
        <v>8.17</v>
      </c>
      <c r="G1109">
        <v>0.306</v>
      </c>
      <c r="H1109" s="32">
        <v>2.8</v>
      </c>
    </row>
    <row r="1110" spans="1:8" ht="15">
      <c r="A1110">
        <v>15</v>
      </c>
      <c r="B1110" s="37">
        <v>41.1</v>
      </c>
      <c r="C1110" s="37">
        <v>5.096000000000001</v>
      </c>
      <c r="D1110" s="37">
        <v>0.21</v>
      </c>
      <c r="E1110">
        <v>511</v>
      </c>
      <c r="F1110">
        <v>8.06</v>
      </c>
      <c r="G1110">
        <v>0.327</v>
      </c>
      <c r="H1110" s="32">
        <v>1.6</v>
      </c>
    </row>
    <row r="1111" spans="1:8" ht="15">
      <c r="A1111">
        <v>16</v>
      </c>
      <c r="B1111" s="37">
        <v>41</v>
      </c>
      <c r="C1111" s="37">
        <v>5.04</v>
      </c>
      <c r="D1111" s="37">
        <v>0.2</v>
      </c>
      <c r="E1111">
        <v>526</v>
      </c>
      <c r="F1111">
        <v>8.02</v>
      </c>
      <c r="G1111">
        <v>0.335</v>
      </c>
      <c r="H1111" s="32">
        <v>1.5</v>
      </c>
    </row>
    <row r="1112" spans="1:8" ht="15">
      <c r="A1112">
        <v>17</v>
      </c>
      <c r="B1112" s="37">
        <v>40.9</v>
      </c>
      <c r="C1112" s="37">
        <v>4.984</v>
      </c>
      <c r="D1112" s="37">
        <v>0.18</v>
      </c>
      <c r="E1112">
        <v>552</v>
      </c>
      <c r="F1112">
        <v>7.9</v>
      </c>
      <c r="G1112">
        <v>0.353</v>
      </c>
      <c r="H1112" s="32">
        <v>1.4</v>
      </c>
    </row>
    <row r="1113" spans="1:8" ht="15">
      <c r="A1113">
        <v>18</v>
      </c>
      <c r="B1113" s="37">
        <v>40.9</v>
      </c>
      <c r="C1113" s="37">
        <v>4.984</v>
      </c>
      <c r="D1113" s="37">
        <v>0.16</v>
      </c>
      <c r="E1113">
        <v>563</v>
      </c>
      <c r="F1113">
        <v>7.87</v>
      </c>
      <c r="G1113">
        <v>0.36</v>
      </c>
      <c r="H1113" s="32">
        <v>1.3</v>
      </c>
    </row>
    <row r="1114" spans="1:8" ht="15">
      <c r="A1114">
        <v>19</v>
      </c>
      <c r="B1114" s="37"/>
      <c r="C1114" s="37">
        <v>-17.92</v>
      </c>
      <c r="D1114" s="37"/>
      <c r="H1114" s="32"/>
    </row>
    <row r="1115" spans="2:8" ht="15">
      <c r="B1115" s="37"/>
      <c r="C1115" s="37"/>
      <c r="D1115" s="37"/>
      <c r="H1115" s="32"/>
    </row>
    <row r="1116" spans="2:8" ht="15">
      <c r="B1116" s="37"/>
      <c r="C1116" s="37"/>
      <c r="D1116" s="37"/>
      <c r="H1116" s="32"/>
    </row>
    <row r="1117" spans="2:8" ht="15">
      <c r="B1117" s="37"/>
      <c r="C1117" s="37"/>
      <c r="D1117" s="37"/>
      <c r="H1117" s="32"/>
    </row>
    <row r="1118" spans="2:8" ht="15">
      <c r="B1118" s="37" t="s">
        <v>22</v>
      </c>
      <c r="C1118" s="37"/>
      <c r="D1118" s="37"/>
      <c r="H1118" s="32"/>
    </row>
    <row r="1119" spans="2:8" ht="15">
      <c r="B1119" s="36">
        <v>803</v>
      </c>
      <c r="C1119" s="37"/>
      <c r="D1119" s="37"/>
      <c r="H1119" s="32"/>
    </row>
    <row r="1120" spans="2:8" ht="15">
      <c r="B1120" s="37"/>
      <c r="C1120" s="37"/>
      <c r="D1120" s="37"/>
      <c r="H1120" s="32"/>
    </row>
    <row r="1121" spans="1:8" ht="15">
      <c r="A1121" t="s">
        <v>23</v>
      </c>
      <c r="B1121" s="37" t="s">
        <v>30</v>
      </c>
      <c r="C1121" s="37" t="s">
        <v>24</v>
      </c>
      <c r="D1121" s="37" t="s">
        <v>25</v>
      </c>
      <c r="E1121" t="s">
        <v>37</v>
      </c>
      <c r="F1121" t="s">
        <v>27</v>
      </c>
      <c r="G1121" t="s">
        <v>28</v>
      </c>
      <c r="H1121" s="32" t="s">
        <v>29</v>
      </c>
    </row>
    <row r="1122" spans="1:8" ht="15">
      <c r="A1122">
        <v>0</v>
      </c>
      <c r="B1122" s="37">
        <v>35.2</v>
      </c>
      <c r="C1122" s="37">
        <v>1.7920000000000018</v>
      </c>
      <c r="D1122" s="37">
        <v>8.74</v>
      </c>
      <c r="E1122">
        <v>302</v>
      </c>
      <c r="F1122">
        <v>8.54</v>
      </c>
      <c r="G1122">
        <v>0.184</v>
      </c>
      <c r="H1122" s="32">
        <v>61.5</v>
      </c>
    </row>
    <row r="1123" spans="1:8" ht="15">
      <c r="A1123">
        <v>1</v>
      </c>
      <c r="B1123" s="37">
        <v>38</v>
      </c>
      <c r="C1123" s="37">
        <v>3.36</v>
      </c>
      <c r="D1123" s="37">
        <v>6.77</v>
      </c>
      <c r="E1123">
        <v>462</v>
      </c>
      <c r="F1123">
        <v>8.49</v>
      </c>
      <c r="G1123">
        <v>0.296</v>
      </c>
      <c r="H1123" s="32">
        <v>49.8</v>
      </c>
    </row>
    <row r="1124" spans="1:8" ht="15">
      <c r="A1124">
        <v>2</v>
      </c>
      <c r="B1124" s="37">
        <v>38</v>
      </c>
      <c r="C1124" s="37">
        <v>3.36</v>
      </c>
      <c r="D1124" s="37">
        <v>6.22</v>
      </c>
      <c r="E1124">
        <v>463</v>
      </c>
      <c r="F1124">
        <v>8.5</v>
      </c>
      <c r="G1124">
        <v>0.296</v>
      </c>
      <c r="H1124" s="32">
        <v>46.1</v>
      </c>
    </row>
    <row r="1125" spans="1:8" ht="15">
      <c r="A1125">
        <v>3</v>
      </c>
      <c r="B1125" s="37">
        <v>38</v>
      </c>
      <c r="C1125" s="37">
        <v>3.36</v>
      </c>
      <c r="D1125" s="37">
        <v>5.82</v>
      </c>
      <c r="E1125">
        <v>463</v>
      </c>
      <c r="F1125">
        <v>8.51</v>
      </c>
      <c r="G1125">
        <v>0.296</v>
      </c>
      <c r="H1125" s="32">
        <v>43.5</v>
      </c>
    </row>
    <row r="1126" spans="1:8" ht="15">
      <c r="A1126">
        <v>4</v>
      </c>
      <c r="B1126" s="37">
        <v>38.1</v>
      </c>
      <c r="C1126" s="37">
        <v>3.4160000000000013</v>
      </c>
      <c r="D1126" s="37">
        <v>5.57</v>
      </c>
      <c r="E1126">
        <v>464</v>
      </c>
      <c r="F1126">
        <v>8.51</v>
      </c>
      <c r="G1126">
        <v>0.297</v>
      </c>
      <c r="H1126" s="32">
        <v>41.9</v>
      </c>
    </row>
    <row r="1127" spans="1:8" ht="15">
      <c r="A1127">
        <v>5</v>
      </c>
      <c r="B1127" s="37">
        <v>38</v>
      </c>
      <c r="C1127" s="37">
        <v>3.36</v>
      </c>
      <c r="D1127" s="37">
        <v>5.52</v>
      </c>
      <c r="E1127">
        <v>465</v>
      </c>
      <c r="F1127">
        <v>8.51</v>
      </c>
      <c r="G1127">
        <v>0.297</v>
      </c>
      <c r="H1127" s="32">
        <v>41.2</v>
      </c>
    </row>
    <row r="1128" spans="1:8" ht="15">
      <c r="A1128">
        <v>6</v>
      </c>
      <c r="B1128" s="37">
        <v>38</v>
      </c>
      <c r="C1128" s="37">
        <v>3.36</v>
      </c>
      <c r="D1128" s="37">
        <v>5.44</v>
      </c>
      <c r="E1128">
        <v>464</v>
      </c>
      <c r="F1128">
        <v>8.51</v>
      </c>
      <c r="G1128">
        <v>0.297</v>
      </c>
      <c r="H1128" s="32">
        <v>40.8</v>
      </c>
    </row>
    <row r="1129" spans="1:8" ht="15">
      <c r="A1129">
        <v>7</v>
      </c>
      <c r="B1129" s="37">
        <v>38</v>
      </c>
      <c r="C1129" s="37">
        <v>3.36</v>
      </c>
      <c r="D1129" s="37">
        <v>5.38</v>
      </c>
      <c r="E1129">
        <v>464</v>
      </c>
      <c r="F1129">
        <v>8.51</v>
      </c>
      <c r="G1129">
        <v>0.297</v>
      </c>
      <c r="H1129" s="32">
        <v>40.4</v>
      </c>
    </row>
    <row r="1130" spans="1:8" ht="15">
      <c r="A1130">
        <v>8</v>
      </c>
      <c r="B1130" s="37">
        <v>38</v>
      </c>
      <c r="C1130" s="37">
        <v>3.36</v>
      </c>
      <c r="D1130" s="37">
        <v>4.75</v>
      </c>
      <c r="E1130">
        <v>465</v>
      </c>
      <c r="F1130">
        <v>8.48</v>
      </c>
      <c r="G1130">
        <v>0.297</v>
      </c>
      <c r="H1130" s="32">
        <v>35.5</v>
      </c>
    </row>
    <row r="1131" spans="1:8" ht="15">
      <c r="A1131">
        <v>9</v>
      </c>
      <c r="B1131" s="37">
        <v>37.9</v>
      </c>
      <c r="C1131" s="37">
        <v>3.3039999999999994</v>
      </c>
      <c r="D1131" s="37">
        <v>3.01</v>
      </c>
      <c r="E1131">
        <v>467</v>
      </c>
      <c r="F1131">
        <v>8.42</v>
      </c>
      <c r="G1131">
        <v>0.298</v>
      </c>
      <c r="H1131" s="32">
        <v>22.1</v>
      </c>
    </row>
    <row r="1132" spans="1:8" ht="15">
      <c r="A1132">
        <v>10</v>
      </c>
      <c r="B1132" s="37">
        <v>37.9</v>
      </c>
      <c r="C1132" s="37">
        <v>3.3039999999999994</v>
      </c>
      <c r="D1132" s="37">
        <v>2.78</v>
      </c>
      <c r="E1132">
        <v>469</v>
      </c>
      <c r="F1132">
        <v>8.41</v>
      </c>
      <c r="G1132">
        <v>0.3</v>
      </c>
      <c r="H1132" s="32">
        <v>20.8</v>
      </c>
    </row>
    <row r="1133" spans="1:8" ht="15">
      <c r="A1133">
        <v>11</v>
      </c>
      <c r="B1133" s="37">
        <v>37.8</v>
      </c>
      <c r="C1133" s="37">
        <v>3.247999999999999</v>
      </c>
      <c r="D1133" s="37">
        <v>2.92</v>
      </c>
      <c r="E1133">
        <v>471</v>
      </c>
      <c r="F1133">
        <v>8.42</v>
      </c>
      <c r="G1133">
        <v>0.301</v>
      </c>
      <c r="H1133" s="32">
        <v>21.7</v>
      </c>
    </row>
    <row r="1134" spans="1:8" ht="15">
      <c r="A1134">
        <v>12</v>
      </c>
      <c r="B1134" s="37">
        <v>37.8</v>
      </c>
      <c r="C1134" s="37">
        <v>3.247999999999999</v>
      </c>
      <c r="D1134" s="37">
        <v>2.67</v>
      </c>
      <c r="E1134">
        <v>472</v>
      </c>
      <c r="F1134">
        <v>8.41</v>
      </c>
      <c r="G1134">
        <v>0.302</v>
      </c>
      <c r="H1134" s="32">
        <v>19.5</v>
      </c>
    </row>
    <row r="1135" spans="1:8" ht="15">
      <c r="A1135">
        <v>13</v>
      </c>
      <c r="B1135" s="37">
        <v>37.9</v>
      </c>
      <c r="C1135" s="37">
        <v>3.3039999999999994</v>
      </c>
      <c r="D1135" s="37">
        <v>1.98</v>
      </c>
      <c r="E1135">
        <v>473</v>
      </c>
      <c r="F1135">
        <v>8.39</v>
      </c>
      <c r="G1135">
        <v>0.303</v>
      </c>
      <c r="H1135" s="32">
        <v>14.9</v>
      </c>
    </row>
    <row r="1136" spans="1:8" ht="15">
      <c r="A1136">
        <v>14</v>
      </c>
      <c r="B1136" s="37">
        <v>37.9</v>
      </c>
      <c r="C1136" s="37">
        <v>3.3039999999999994</v>
      </c>
      <c r="D1136" s="37">
        <v>1.43</v>
      </c>
      <c r="E1136">
        <v>476</v>
      </c>
      <c r="F1136">
        <v>8.37</v>
      </c>
      <c r="G1136">
        <v>0.304</v>
      </c>
      <c r="H1136" s="32">
        <v>10.6</v>
      </c>
    </row>
    <row r="1137" spans="1:8" ht="15">
      <c r="A1137">
        <v>15</v>
      </c>
      <c r="B1137" s="37">
        <v>38</v>
      </c>
      <c r="C1137" s="37">
        <v>3.36</v>
      </c>
      <c r="D1137" s="37">
        <v>0.73</v>
      </c>
      <c r="E1137">
        <v>479</v>
      </c>
      <c r="F1137">
        <v>8.35</v>
      </c>
      <c r="G1137">
        <v>0.307</v>
      </c>
      <c r="H1137" s="32">
        <v>5.1</v>
      </c>
    </row>
    <row r="1138" spans="1:8" ht="15">
      <c r="A1138">
        <v>16</v>
      </c>
      <c r="B1138" s="37">
        <v>38.1</v>
      </c>
      <c r="C1138" s="37">
        <v>3.4160000000000013</v>
      </c>
      <c r="D1138" s="37">
        <v>0.33</v>
      </c>
      <c r="E1138">
        <v>487</v>
      </c>
      <c r="F1138">
        <v>8.34</v>
      </c>
      <c r="G1138">
        <v>0.312</v>
      </c>
      <c r="H1138" s="32">
        <v>2.1</v>
      </c>
    </row>
    <row r="1139" spans="1:8" ht="15">
      <c r="A1139">
        <v>17</v>
      </c>
      <c r="B1139" s="37">
        <v>38.1</v>
      </c>
      <c r="C1139" s="37">
        <v>3.4160000000000013</v>
      </c>
      <c r="D1139" s="37">
        <v>0.22</v>
      </c>
      <c r="E1139">
        <v>504</v>
      </c>
      <c r="F1139">
        <v>8.33</v>
      </c>
      <c r="G1139">
        <v>0.321</v>
      </c>
      <c r="H1139" s="32">
        <v>1.6</v>
      </c>
    </row>
    <row r="1140" spans="1:8" ht="15">
      <c r="A1140">
        <v>18</v>
      </c>
      <c r="B1140" s="37"/>
      <c r="C1140" s="37"/>
      <c r="D1140" s="37"/>
      <c r="H1140" s="32"/>
    </row>
    <row r="1141" spans="2:8" ht="15">
      <c r="B1141" s="37"/>
      <c r="C1141" s="37"/>
      <c r="D1141" s="37"/>
      <c r="H1141" s="32"/>
    </row>
    <row r="1142" spans="2:8" ht="15">
      <c r="B1142" s="37"/>
      <c r="C1142" s="37"/>
      <c r="D1142" s="37"/>
      <c r="H1142" s="32"/>
    </row>
    <row r="1143" spans="2:8" ht="15">
      <c r="B1143" s="37"/>
      <c r="C1143" s="37"/>
      <c r="D1143" s="37"/>
      <c r="H1143" s="32"/>
    </row>
    <row r="1144" spans="2:8" ht="15">
      <c r="B1144" s="37"/>
      <c r="C1144" s="37"/>
      <c r="D1144" s="37"/>
      <c r="H1144" s="32"/>
    </row>
    <row r="1145" spans="2:8" ht="15">
      <c r="B1145" s="37"/>
      <c r="C1145" s="37"/>
      <c r="D1145" s="37"/>
      <c r="H1145" s="32"/>
    </row>
    <row r="1146" spans="2:8" ht="15">
      <c r="B1146" s="37" t="s">
        <v>22</v>
      </c>
      <c r="C1146" s="37"/>
      <c r="D1146" s="37"/>
      <c r="H1146" s="32"/>
    </row>
    <row r="1147" spans="2:8" ht="15">
      <c r="B1147" s="36">
        <v>944</v>
      </c>
      <c r="C1147" s="37"/>
      <c r="D1147" s="37"/>
      <c r="H1147" s="32"/>
    </row>
    <row r="1148" spans="2:8" ht="15">
      <c r="B1148" s="37"/>
      <c r="C1148" s="37"/>
      <c r="D1148" s="37"/>
      <c r="H1148" s="32"/>
    </row>
    <row r="1149" spans="1:8" ht="15">
      <c r="A1149" t="s">
        <v>23</v>
      </c>
      <c r="B1149" s="37" t="s">
        <v>30</v>
      </c>
      <c r="C1149" s="37" t="s">
        <v>24</v>
      </c>
      <c r="D1149" s="37" t="s">
        <v>25</v>
      </c>
      <c r="E1149" t="s">
        <v>37</v>
      </c>
      <c r="F1149" t="s">
        <v>27</v>
      </c>
      <c r="G1149" t="s">
        <v>28</v>
      </c>
      <c r="H1149" s="32" t="s">
        <v>29</v>
      </c>
    </row>
    <row r="1150" spans="1:8" ht="15">
      <c r="A1150">
        <v>0</v>
      </c>
      <c r="B1150" s="37">
        <v>80.7</v>
      </c>
      <c r="C1150" s="37">
        <v>27.272000000000006</v>
      </c>
      <c r="D1150" s="37">
        <v>7.31</v>
      </c>
      <c r="E1150">
        <v>377</v>
      </c>
      <c r="G1150">
        <v>0.241</v>
      </c>
      <c r="H1150" s="32">
        <v>93</v>
      </c>
    </row>
    <row r="1151" spans="1:8" ht="15">
      <c r="A1151">
        <v>1</v>
      </c>
      <c r="B1151" s="37">
        <v>80.6</v>
      </c>
      <c r="C1151" s="37">
        <v>27.216</v>
      </c>
      <c r="D1151" s="37">
        <v>7.52</v>
      </c>
      <c r="E1151">
        <v>377</v>
      </c>
      <c r="G1151">
        <v>0.241</v>
      </c>
      <c r="H1151" s="32">
        <v>94.6</v>
      </c>
    </row>
    <row r="1152" spans="1:8" ht="15">
      <c r="A1152">
        <v>2</v>
      </c>
      <c r="B1152" s="37">
        <v>79.9</v>
      </c>
      <c r="C1152" s="37">
        <v>26.824000000000005</v>
      </c>
      <c r="D1152" s="37">
        <v>8.06</v>
      </c>
      <c r="E1152">
        <v>0.8</v>
      </c>
      <c r="G1152">
        <v>0.243</v>
      </c>
      <c r="H1152" s="32">
        <v>102.5</v>
      </c>
    </row>
    <row r="1153" spans="1:8" ht="15">
      <c r="A1153">
        <v>3</v>
      </c>
      <c r="B1153" s="37">
        <v>70</v>
      </c>
      <c r="C1153" s="37">
        <v>21.28</v>
      </c>
      <c r="D1153" s="37">
        <v>9.42</v>
      </c>
      <c r="E1153">
        <v>442</v>
      </c>
      <c r="G1153">
        <v>0.287</v>
      </c>
      <c r="H1153" s="32">
        <v>105</v>
      </c>
    </row>
    <row r="1154" spans="1:8" ht="15">
      <c r="A1154">
        <v>4</v>
      </c>
      <c r="B1154" s="37">
        <v>58.5</v>
      </c>
      <c r="C1154" s="37">
        <v>14.84</v>
      </c>
      <c r="D1154" s="37">
        <v>8.2</v>
      </c>
      <c r="E1154">
        <v>454</v>
      </c>
      <c r="G1154">
        <v>0.29</v>
      </c>
      <c r="H1154" s="32">
        <v>80.7</v>
      </c>
    </row>
    <row r="1155" spans="1:8" ht="15">
      <c r="A1155">
        <v>5</v>
      </c>
      <c r="B1155" s="37">
        <v>53.2</v>
      </c>
      <c r="C1155" s="37">
        <v>11.872000000000003</v>
      </c>
      <c r="D1155" s="37">
        <v>8.27</v>
      </c>
      <c r="E1155">
        <v>455</v>
      </c>
      <c r="G1155">
        <v>0.291</v>
      </c>
      <c r="H1155" s="32">
        <v>75.8</v>
      </c>
    </row>
    <row r="1156" spans="1:8" ht="15">
      <c r="A1156">
        <v>6</v>
      </c>
      <c r="B1156" s="37">
        <v>48.7</v>
      </c>
      <c r="C1156" s="37">
        <v>9.352000000000002</v>
      </c>
      <c r="D1156" s="37">
        <v>6.38</v>
      </c>
      <c r="E1156">
        <v>457</v>
      </c>
      <c r="G1156">
        <v>0.292</v>
      </c>
      <c r="H1156" s="32">
        <v>54.8</v>
      </c>
    </row>
    <row r="1157" spans="1:8" ht="15">
      <c r="A1157">
        <v>7</v>
      </c>
      <c r="B1157" s="37">
        <v>44.6</v>
      </c>
      <c r="C1157" s="37">
        <v>7.056000000000002</v>
      </c>
      <c r="D1157" s="37">
        <v>6.9</v>
      </c>
      <c r="E1157">
        <v>478</v>
      </c>
      <c r="G1157">
        <v>0.306</v>
      </c>
      <c r="H1157" s="32">
        <v>14.2</v>
      </c>
    </row>
    <row r="1158" spans="1:8" ht="15">
      <c r="A1158">
        <v>8</v>
      </c>
      <c r="B1158" s="37">
        <v>42.2</v>
      </c>
      <c r="C1158" s="37">
        <v>5.712000000000002</v>
      </c>
      <c r="D1158" s="37">
        <v>1.42</v>
      </c>
      <c r="E1158">
        <v>481</v>
      </c>
      <c r="G1158">
        <v>0.309</v>
      </c>
      <c r="H1158" s="32">
        <v>10.2</v>
      </c>
    </row>
    <row r="1159" spans="1:8" ht="15">
      <c r="A1159">
        <v>9</v>
      </c>
      <c r="B1159" s="37">
        <v>41.8</v>
      </c>
      <c r="C1159" s="37">
        <v>5.487999999999999</v>
      </c>
      <c r="D1159" s="37">
        <v>0.91</v>
      </c>
      <c r="E1159">
        <v>482</v>
      </c>
      <c r="G1159">
        <v>0.309</v>
      </c>
      <c r="H1159" s="32">
        <v>6.8</v>
      </c>
    </row>
    <row r="1160" spans="1:8" ht="15">
      <c r="A1160">
        <v>10</v>
      </c>
      <c r="B1160" s="37">
        <v>41.1</v>
      </c>
      <c r="C1160" s="37">
        <v>5.096000000000001</v>
      </c>
      <c r="D1160" s="37">
        <v>0.65</v>
      </c>
      <c r="E1160">
        <v>484</v>
      </c>
      <c r="G1160">
        <v>0.31</v>
      </c>
      <c r="H1160" s="32">
        <v>4.8</v>
      </c>
    </row>
    <row r="1161" spans="1:8" ht="15">
      <c r="A1161">
        <v>11</v>
      </c>
      <c r="B1161" s="37">
        <v>41</v>
      </c>
      <c r="C1161" s="37">
        <v>5.04</v>
      </c>
      <c r="D1161" s="37">
        <v>0.5</v>
      </c>
      <c r="E1161">
        <v>485</v>
      </c>
      <c r="G1161">
        <v>0.31</v>
      </c>
      <c r="H1161" s="32">
        <v>3.7</v>
      </c>
    </row>
    <row r="1162" spans="1:8" ht="15">
      <c r="A1162">
        <v>12</v>
      </c>
      <c r="B1162" s="37">
        <v>40.8</v>
      </c>
      <c r="C1162" s="37">
        <v>4.927999999999999</v>
      </c>
      <c r="D1162" s="37">
        <v>0.35</v>
      </c>
      <c r="E1162">
        <v>484</v>
      </c>
      <c r="G1162">
        <v>0.311</v>
      </c>
      <c r="H1162" s="32">
        <v>2.7</v>
      </c>
    </row>
    <row r="1163" spans="1:8" ht="15">
      <c r="A1163">
        <v>13</v>
      </c>
      <c r="B1163" s="37">
        <v>40.6</v>
      </c>
      <c r="C1163" s="37">
        <v>4.816000000000002</v>
      </c>
      <c r="D1163" s="37">
        <v>0.31</v>
      </c>
      <c r="E1163">
        <v>486</v>
      </c>
      <c r="G1163">
        <v>0.311</v>
      </c>
      <c r="H1163" s="32">
        <v>2.3</v>
      </c>
    </row>
    <row r="1164" spans="1:8" ht="15">
      <c r="A1164">
        <v>14</v>
      </c>
      <c r="B1164" s="37">
        <v>40.5</v>
      </c>
      <c r="C1164" s="37">
        <v>4.76</v>
      </c>
      <c r="D1164" s="37">
        <v>0.28</v>
      </c>
      <c r="E1164">
        <v>487</v>
      </c>
      <c r="G1164">
        <v>0.311</v>
      </c>
      <c r="H1164" s="32">
        <v>2.1</v>
      </c>
    </row>
    <row r="1165" spans="1:8" ht="15">
      <c r="A1165">
        <v>15</v>
      </c>
      <c r="B1165" s="37">
        <v>40.2</v>
      </c>
      <c r="C1165" s="37">
        <v>4.592000000000002</v>
      </c>
      <c r="D1165" s="37">
        <v>0.25</v>
      </c>
      <c r="E1165">
        <v>489</v>
      </c>
      <c r="G1165">
        <v>0.313</v>
      </c>
      <c r="H1165" s="32">
        <v>1.9</v>
      </c>
    </row>
    <row r="1166" spans="1:8" ht="15">
      <c r="A1166">
        <v>16</v>
      </c>
      <c r="B1166" s="37">
        <v>40.1</v>
      </c>
      <c r="C1166" s="37">
        <v>4.536000000000001</v>
      </c>
      <c r="D1166" s="37">
        <v>0.23</v>
      </c>
      <c r="E1166">
        <v>496</v>
      </c>
      <c r="G1166">
        <v>0.318</v>
      </c>
      <c r="H1166" s="32">
        <v>1.7</v>
      </c>
    </row>
    <row r="1167" spans="1:8" ht="15">
      <c r="A1167">
        <v>17</v>
      </c>
      <c r="B1167" s="37"/>
      <c r="C1167" s="37"/>
      <c r="D1167" s="37"/>
      <c r="H1167" s="32"/>
    </row>
    <row r="1168" spans="1:8" ht="15">
      <c r="A1168">
        <v>18</v>
      </c>
      <c r="B1168" s="37"/>
      <c r="C1168" s="37"/>
      <c r="D1168" s="37"/>
      <c r="H1168" s="32"/>
    </row>
    <row r="1169" spans="1:8" ht="15">
      <c r="A1169">
        <v>19</v>
      </c>
      <c r="B1169" s="37"/>
      <c r="C1169" s="37"/>
      <c r="D1169" s="37"/>
      <c r="H1169" s="32"/>
    </row>
    <row r="1170" spans="2:8" ht="15">
      <c r="B1170" s="37"/>
      <c r="C1170" s="37"/>
      <c r="D1170" s="37"/>
      <c r="H1170" s="32"/>
    </row>
    <row r="1171" spans="2:8" ht="15">
      <c r="B1171" s="37"/>
      <c r="C1171" s="37"/>
      <c r="D1171" s="37"/>
      <c r="H1171" s="32"/>
    </row>
    <row r="1172" spans="2:8" ht="15">
      <c r="B1172" s="37"/>
      <c r="C1172" s="37"/>
      <c r="D1172" s="37"/>
      <c r="H1172" s="32"/>
    </row>
    <row r="1173" spans="2:8" ht="15">
      <c r="B1173" s="37" t="s">
        <v>22</v>
      </c>
      <c r="C1173" s="37"/>
      <c r="D1173" s="37"/>
      <c r="H1173" s="32"/>
    </row>
    <row r="1174" spans="2:8" ht="15">
      <c r="B1174" s="36">
        <v>977</v>
      </c>
      <c r="C1174" s="37"/>
      <c r="D1174" s="37"/>
      <c r="H1174" s="32"/>
    </row>
    <row r="1175" spans="2:8" ht="15">
      <c r="B1175" s="37"/>
      <c r="C1175" s="37"/>
      <c r="D1175" s="37"/>
      <c r="H1175" s="32"/>
    </row>
    <row r="1176" spans="1:8" ht="15">
      <c r="A1176" t="s">
        <v>23</v>
      </c>
      <c r="B1176" s="37" t="s">
        <v>30</v>
      </c>
      <c r="C1176" s="37" t="s">
        <v>24</v>
      </c>
      <c r="D1176" s="37" t="s">
        <v>25</v>
      </c>
      <c r="E1176" t="s">
        <v>37</v>
      </c>
      <c r="F1176" t="s">
        <v>27</v>
      </c>
      <c r="G1176" t="s">
        <v>28</v>
      </c>
      <c r="H1176" s="32" t="s">
        <v>29</v>
      </c>
    </row>
    <row r="1177" spans="1:8" ht="15">
      <c r="A1177">
        <v>0</v>
      </c>
      <c r="B1177" s="37">
        <v>73.94</v>
      </c>
      <c r="C1177" s="37">
        <v>23.3</v>
      </c>
      <c r="D1177" s="37">
        <v>9.4</v>
      </c>
      <c r="E1177">
        <v>411</v>
      </c>
      <c r="H1177" s="32"/>
    </row>
    <row r="1178" spans="1:8" ht="15">
      <c r="A1178">
        <v>1</v>
      </c>
      <c r="B1178" s="37">
        <v>73.94</v>
      </c>
      <c r="C1178" s="37">
        <v>23.3</v>
      </c>
      <c r="D1178" s="37">
        <v>9.3</v>
      </c>
      <c r="E1178">
        <v>411</v>
      </c>
      <c r="H1178" s="32"/>
    </row>
    <row r="1179" spans="1:8" ht="15">
      <c r="A1179">
        <v>2</v>
      </c>
      <c r="B1179" s="37">
        <v>73.94</v>
      </c>
      <c r="C1179" s="37">
        <v>23.3</v>
      </c>
      <c r="D1179" s="37">
        <v>9.2</v>
      </c>
      <c r="E1179">
        <v>411</v>
      </c>
      <c r="H1179" s="32"/>
    </row>
    <row r="1180" spans="1:8" ht="15">
      <c r="A1180">
        <v>3</v>
      </c>
      <c r="B1180" s="37">
        <v>73.76</v>
      </c>
      <c r="C1180" s="37">
        <v>23.2</v>
      </c>
      <c r="D1180" s="37">
        <v>9.1</v>
      </c>
      <c r="E1180">
        <v>412</v>
      </c>
      <c r="H1180" s="32"/>
    </row>
    <row r="1181" spans="1:8" ht="15">
      <c r="A1181">
        <v>4</v>
      </c>
      <c r="B1181" s="37">
        <v>69.8</v>
      </c>
      <c r="C1181" s="37">
        <v>21</v>
      </c>
      <c r="D1181" s="37">
        <v>7.1</v>
      </c>
      <c r="E1181">
        <v>455</v>
      </c>
      <c r="H1181" s="32"/>
    </row>
    <row r="1182" spans="1:8" ht="15">
      <c r="A1182">
        <v>5</v>
      </c>
      <c r="B1182" s="37">
        <v>60.8</v>
      </c>
      <c r="C1182" s="37">
        <v>16</v>
      </c>
      <c r="D1182" s="37">
        <v>5.4</v>
      </c>
      <c r="E1182">
        <v>502</v>
      </c>
      <c r="H1182" s="32"/>
    </row>
    <row r="1183" spans="1:8" ht="15">
      <c r="A1183">
        <v>6</v>
      </c>
      <c r="B1183" s="37">
        <v>53.6</v>
      </c>
      <c r="C1183" s="37">
        <v>12</v>
      </c>
      <c r="D1183" s="37">
        <v>4.2</v>
      </c>
      <c r="E1183">
        <v>511</v>
      </c>
      <c r="H1183" s="32"/>
    </row>
    <row r="1184" spans="1:8" ht="15">
      <c r="A1184">
        <v>7</v>
      </c>
      <c r="B1184" s="37">
        <v>48.92</v>
      </c>
      <c r="C1184" s="37">
        <v>9.4</v>
      </c>
      <c r="D1184" s="37">
        <v>0.8</v>
      </c>
      <c r="E1184">
        <v>505</v>
      </c>
      <c r="H1184" s="32"/>
    </row>
    <row r="1185" spans="1:8" ht="15">
      <c r="A1185">
        <v>8</v>
      </c>
      <c r="B1185" s="37">
        <v>45.5</v>
      </c>
      <c r="C1185" s="37">
        <v>7.5</v>
      </c>
      <c r="D1185" s="37">
        <v>0.3</v>
      </c>
      <c r="E1185">
        <v>518</v>
      </c>
      <c r="H1185" s="32"/>
    </row>
    <row r="1186" spans="1:8" ht="15">
      <c r="A1186">
        <v>9</v>
      </c>
      <c r="B1186" s="37">
        <v>43.7</v>
      </c>
      <c r="C1186" s="37">
        <v>6.5</v>
      </c>
      <c r="D1186" s="37">
        <v>0.1</v>
      </c>
      <c r="E1186">
        <v>520</v>
      </c>
      <c r="H1186" s="32"/>
    </row>
    <row r="1187" spans="1:8" ht="15">
      <c r="A1187">
        <v>10</v>
      </c>
      <c r="B1187" s="37">
        <v>42.62</v>
      </c>
      <c r="C1187" s="37">
        <v>5.9</v>
      </c>
      <c r="D1187" s="37">
        <v>0.02</v>
      </c>
      <c r="E1187">
        <v>524</v>
      </c>
      <c r="H1187" s="32"/>
    </row>
    <row r="1188" spans="1:8" ht="15">
      <c r="A1188">
        <v>11</v>
      </c>
      <c r="B1188" s="37">
        <v>41.9</v>
      </c>
      <c r="C1188" s="37">
        <v>5.5</v>
      </c>
      <c r="D1188" s="37">
        <v>0</v>
      </c>
      <c r="E1188">
        <v>528</v>
      </c>
      <c r="H1188" s="32"/>
    </row>
    <row r="1189" spans="1:8" ht="15">
      <c r="A1189">
        <v>12</v>
      </c>
      <c r="B1189" s="37">
        <v>41.9</v>
      </c>
      <c r="C1189" s="37">
        <v>5.5</v>
      </c>
      <c r="D1189" s="37">
        <v>0</v>
      </c>
      <c r="H1189" s="32"/>
    </row>
    <row r="1190" spans="1:8" ht="15">
      <c r="A1190">
        <v>13</v>
      </c>
      <c r="B1190" s="37">
        <v>41.9</v>
      </c>
      <c r="C1190" s="37">
        <v>5.5</v>
      </c>
      <c r="D1190" s="37">
        <v>0</v>
      </c>
      <c r="H1190" s="32"/>
    </row>
    <row r="1191" spans="1:8" ht="15">
      <c r="A1191">
        <v>14</v>
      </c>
      <c r="B1191" s="37">
        <v>41.36</v>
      </c>
      <c r="C1191" s="37">
        <v>5.2</v>
      </c>
      <c r="D1191" s="37">
        <v>0</v>
      </c>
      <c r="E1191">
        <v>531</v>
      </c>
      <c r="H1191" s="32"/>
    </row>
    <row r="1192" spans="1:8" ht="15">
      <c r="A1192">
        <v>15</v>
      </c>
      <c r="B1192" s="37">
        <v>41.36</v>
      </c>
      <c r="C1192" s="37">
        <v>5.2</v>
      </c>
      <c r="D1192" s="37">
        <v>0</v>
      </c>
      <c r="H1192" s="32"/>
    </row>
    <row r="1193" spans="1:8" ht="15">
      <c r="A1193">
        <v>16</v>
      </c>
      <c r="B1193" s="37">
        <v>41.36</v>
      </c>
      <c r="C1193" s="37">
        <v>5.2</v>
      </c>
      <c r="D1193" s="37">
        <v>0</v>
      </c>
      <c r="H1193" s="32"/>
    </row>
    <row r="1194" spans="1:8" ht="15">
      <c r="A1194">
        <v>17</v>
      </c>
      <c r="B1194" s="37"/>
      <c r="C1194" s="37"/>
      <c r="D1194" s="37"/>
      <c r="H1194" s="32"/>
    </row>
    <row r="1195" spans="1:8" ht="15">
      <c r="A1195">
        <v>18</v>
      </c>
      <c r="B1195" s="37"/>
      <c r="C1195" s="37"/>
      <c r="D1195" s="37"/>
      <c r="H1195" s="32"/>
    </row>
    <row r="1196" spans="1:8" ht="15">
      <c r="A1196">
        <v>19</v>
      </c>
      <c r="B1196" s="37"/>
      <c r="C1196" s="37"/>
      <c r="D1196" s="37"/>
      <c r="H1196" s="32"/>
    </row>
    <row r="1197" spans="2:8" ht="15">
      <c r="B1197" s="37"/>
      <c r="C1197" s="37"/>
      <c r="D1197" s="37"/>
      <c r="H1197" s="32"/>
    </row>
    <row r="1198" spans="2:8" ht="15">
      <c r="B1198" s="37"/>
      <c r="C1198" s="37"/>
      <c r="D1198" s="37"/>
      <c r="H1198" s="32"/>
    </row>
    <row r="1199" spans="2:8" ht="15">
      <c r="B1199" s="37"/>
      <c r="C1199" s="37"/>
      <c r="D1199" s="37"/>
      <c r="H1199" s="32"/>
    </row>
    <row r="1200" spans="2:8" ht="15">
      <c r="B1200" s="37" t="s">
        <v>22</v>
      </c>
      <c r="C1200" s="37"/>
      <c r="D1200" s="37"/>
      <c r="H1200" s="32"/>
    </row>
    <row r="1201" spans="2:8" ht="15">
      <c r="B1201" s="36">
        <v>1517</v>
      </c>
      <c r="C1201" s="37"/>
      <c r="D1201" s="37"/>
      <c r="H1201" s="32"/>
    </row>
    <row r="1202" spans="2:8" ht="15">
      <c r="B1202" s="37"/>
      <c r="C1202" s="37"/>
      <c r="D1202" s="37"/>
      <c r="H1202" s="32"/>
    </row>
    <row r="1203" spans="1:8" ht="15">
      <c r="A1203" t="s">
        <v>23</v>
      </c>
      <c r="B1203" s="37" t="s">
        <v>30</v>
      </c>
      <c r="C1203" s="37" t="s">
        <v>24</v>
      </c>
      <c r="D1203" s="37" t="s">
        <v>25</v>
      </c>
      <c r="E1203" t="s">
        <v>37</v>
      </c>
      <c r="F1203" t="s">
        <v>27</v>
      </c>
      <c r="G1203" t="s">
        <v>28</v>
      </c>
      <c r="H1203" s="32" t="s">
        <v>29</v>
      </c>
    </row>
    <row r="1204" spans="1:8" ht="15">
      <c r="A1204">
        <v>0</v>
      </c>
      <c r="B1204" s="37">
        <v>35.06</v>
      </c>
      <c r="C1204" s="37">
        <v>1.7</v>
      </c>
      <c r="D1204" s="37">
        <v>5.11</v>
      </c>
      <c r="E1204">
        <v>280</v>
      </c>
      <c r="H1204" s="32">
        <v>36.5</v>
      </c>
    </row>
    <row r="1205" spans="1:8" ht="15">
      <c r="A1205">
        <v>1</v>
      </c>
      <c r="B1205" s="37">
        <v>38.3</v>
      </c>
      <c r="C1205" s="37">
        <v>3.5</v>
      </c>
      <c r="D1205" s="37">
        <v>5.01</v>
      </c>
      <c r="E1205">
        <v>280.3</v>
      </c>
      <c r="H1205" s="32">
        <v>36</v>
      </c>
    </row>
    <row r="1206" spans="1:8" ht="15">
      <c r="A1206">
        <v>2</v>
      </c>
      <c r="B1206" s="37">
        <v>38.48</v>
      </c>
      <c r="C1206" s="37">
        <v>3.6</v>
      </c>
      <c r="D1206" s="37">
        <v>4.67</v>
      </c>
      <c r="E1206">
        <v>296.6</v>
      </c>
      <c r="H1206" s="32">
        <v>35.3</v>
      </c>
    </row>
    <row r="1207" spans="1:8" ht="15">
      <c r="A1207">
        <v>3</v>
      </c>
      <c r="B1207" s="37">
        <v>38.48</v>
      </c>
      <c r="C1207" s="37">
        <v>3.6</v>
      </c>
      <c r="D1207" s="37">
        <v>4.63</v>
      </c>
      <c r="E1207">
        <v>297.5</v>
      </c>
      <c r="H1207" s="32">
        <v>35</v>
      </c>
    </row>
    <row r="1208" spans="1:8" ht="15">
      <c r="A1208">
        <v>4</v>
      </c>
      <c r="B1208" s="37">
        <v>38.66</v>
      </c>
      <c r="C1208" s="37">
        <v>3.6</v>
      </c>
      <c r="D1208" s="37">
        <v>4.57</v>
      </c>
      <c r="E1208">
        <v>297.3</v>
      </c>
      <c r="H1208" s="32">
        <v>34.4</v>
      </c>
    </row>
    <row r="1209" spans="1:8" ht="15">
      <c r="A1209">
        <v>5</v>
      </c>
      <c r="B1209" s="37">
        <v>38.66</v>
      </c>
      <c r="C1209" s="37">
        <v>3.7</v>
      </c>
      <c r="D1209" s="37">
        <v>4.2</v>
      </c>
      <c r="E1209">
        <v>299.1</v>
      </c>
      <c r="H1209" s="32">
        <v>31.9</v>
      </c>
    </row>
    <row r="1210" spans="1:8" ht="15">
      <c r="A1210">
        <v>6</v>
      </c>
      <c r="B1210" s="37">
        <v>38.84</v>
      </c>
      <c r="C1210" s="37">
        <v>3.7</v>
      </c>
      <c r="D1210" s="37">
        <v>3.88</v>
      </c>
      <c r="E1210">
        <v>300.1</v>
      </c>
      <c r="H1210" s="32">
        <v>29.5</v>
      </c>
    </row>
    <row r="1211" spans="1:8" ht="15">
      <c r="A1211">
        <v>7</v>
      </c>
      <c r="B1211" s="37">
        <v>38.84</v>
      </c>
      <c r="C1211" s="37">
        <v>3.8</v>
      </c>
      <c r="D1211" s="37">
        <v>3.06</v>
      </c>
      <c r="E1211">
        <v>301.1</v>
      </c>
      <c r="H1211" s="32">
        <v>23.3</v>
      </c>
    </row>
    <row r="1212" spans="1:8" ht="15">
      <c r="A1212">
        <v>8</v>
      </c>
      <c r="B1212" s="37">
        <v>38.84</v>
      </c>
      <c r="C1212" s="37">
        <v>3.8</v>
      </c>
      <c r="D1212" s="37">
        <v>2.82</v>
      </c>
      <c r="E1212">
        <v>302.3</v>
      </c>
      <c r="H1212" s="32">
        <v>21.4</v>
      </c>
    </row>
    <row r="1213" spans="1:8" ht="15">
      <c r="A1213">
        <v>9</v>
      </c>
      <c r="B1213" s="37">
        <v>38.84</v>
      </c>
      <c r="C1213" s="37">
        <v>3.8</v>
      </c>
      <c r="D1213" s="37">
        <v>2.87</v>
      </c>
      <c r="E1213">
        <v>303</v>
      </c>
      <c r="H1213" s="32">
        <v>21.8</v>
      </c>
    </row>
    <row r="1214" spans="1:8" ht="15">
      <c r="A1214">
        <v>10</v>
      </c>
      <c r="B1214" s="37">
        <v>39.02</v>
      </c>
      <c r="C1214" s="37">
        <v>3.8</v>
      </c>
      <c r="D1214" s="37">
        <v>0.52</v>
      </c>
      <c r="E1214">
        <v>306.4</v>
      </c>
      <c r="H1214" s="32">
        <v>3.6</v>
      </c>
    </row>
    <row r="1215" spans="1:8" ht="15">
      <c r="A1215">
        <v>11</v>
      </c>
      <c r="B1215" s="37">
        <v>39.02</v>
      </c>
      <c r="C1215" s="37">
        <v>3.9</v>
      </c>
      <c r="D1215" s="37">
        <v>0.06</v>
      </c>
      <c r="E1215">
        <v>308.1</v>
      </c>
      <c r="H1215" s="32">
        <v>0.6</v>
      </c>
    </row>
    <row r="1216" spans="1:8" ht="15">
      <c r="A1216">
        <v>12</v>
      </c>
      <c r="B1216" s="37">
        <v>39.02</v>
      </c>
      <c r="C1216" s="37">
        <v>3.9</v>
      </c>
      <c r="D1216" s="37">
        <v>0.34</v>
      </c>
      <c r="E1216">
        <v>308.8</v>
      </c>
      <c r="H1216" s="32">
        <v>2.4</v>
      </c>
    </row>
    <row r="1217" spans="1:8" ht="15">
      <c r="A1217">
        <v>13</v>
      </c>
      <c r="B1217" s="37">
        <v>32</v>
      </c>
      <c r="C1217" s="37">
        <v>3.9</v>
      </c>
      <c r="D1217" s="37">
        <v>0.01</v>
      </c>
      <c r="E1217">
        <v>310.5</v>
      </c>
      <c r="H1217" s="32">
        <v>0.1</v>
      </c>
    </row>
    <row r="1218" spans="1:4" ht="15">
      <c r="A1218">
        <v>14</v>
      </c>
      <c r="B1218" s="37">
        <v>32</v>
      </c>
      <c r="C1218" s="37"/>
      <c r="D1218" s="37"/>
    </row>
    <row r="1219" spans="1:4" ht="15">
      <c r="A1219">
        <v>15</v>
      </c>
      <c r="B1219" s="37"/>
      <c r="C1219" s="37"/>
      <c r="D1219" s="37"/>
    </row>
    <row r="1220" spans="2:4" ht="15">
      <c r="B1220" s="37"/>
      <c r="C1220" s="37"/>
      <c r="D1220" s="37"/>
    </row>
    <row r="1221" spans="2:4" ht="15">
      <c r="B1221" s="37"/>
      <c r="C1221" s="37"/>
      <c r="D1221" s="37"/>
    </row>
    <row r="1222" spans="2:4" ht="15">
      <c r="B1222" s="37"/>
      <c r="C1222" s="37"/>
      <c r="D1222" s="37"/>
    </row>
    <row r="1223" spans="2:4" ht="15">
      <c r="B1223" s="37"/>
      <c r="C1223" s="37"/>
      <c r="D1223" s="37"/>
    </row>
    <row r="1224" spans="2:4" ht="15">
      <c r="B1224" s="37"/>
      <c r="C1224" s="37"/>
      <c r="D1224" s="37"/>
    </row>
    <row r="1228" spans="1:7" ht="15">
      <c r="A1228" s="5"/>
      <c r="B1228" s="15" t="s">
        <v>22</v>
      </c>
      <c r="C1228" s="11"/>
      <c r="D1228" s="11"/>
      <c r="E1228" s="27"/>
      <c r="F1228" s="11"/>
      <c r="G1228" s="21"/>
    </row>
    <row r="1229" spans="1:8" ht="15">
      <c r="A1229" s="5"/>
      <c r="B1229" s="3">
        <v>38119</v>
      </c>
      <c r="C1229" s="11"/>
      <c r="D1229" s="11"/>
      <c r="E1229" s="27"/>
      <c r="F1229" s="11"/>
      <c r="G1229" s="21"/>
      <c r="H1229" s="1"/>
    </row>
    <row r="1230" spans="5:8" ht="15">
      <c r="E1230" s="25"/>
      <c r="H1230" s="1"/>
    </row>
    <row r="1231" spans="1:9" ht="15">
      <c r="A1231" s="16" t="s">
        <v>23</v>
      </c>
      <c r="B1231" t="s">
        <v>43</v>
      </c>
      <c r="C1231" s="17" t="s">
        <v>24</v>
      </c>
      <c r="D1231" s="17" t="s">
        <v>30</v>
      </c>
      <c r="E1231" s="17" t="s">
        <v>25</v>
      </c>
      <c r="F1231" s="29" t="s">
        <v>37</v>
      </c>
      <c r="G1231" s="17" t="s">
        <v>27</v>
      </c>
      <c r="H1231" s="17" t="s">
        <v>28</v>
      </c>
      <c r="I1231" s="18" t="s">
        <v>29</v>
      </c>
    </row>
    <row r="1232" spans="1:9" ht="15">
      <c r="A1232" s="19">
        <v>0</v>
      </c>
      <c r="B1232" s="32">
        <f aca="true" t="shared" si="22" ref="B1232:B1244">A1232/3.28</f>
        <v>0</v>
      </c>
      <c r="C1232" s="8">
        <v>15.4</v>
      </c>
      <c r="D1232" s="8">
        <f aca="true" t="shared" si="23" ref="D1232:D1244">(C1232*1.8)+32</f>
        <v>59.72</v>
      </c>
      <c r="E1232" s="8">
        <v>12.9</v>
      </c>
      <c r="F1232" s="26">
        <v>410</v>
      </c>
      <c r="G1232" s="8"/>
      <c r="H1232" s="20"/>
      <c r="I1232" s="9"/>
    </row>
    <row r="1233" spans="1:9" ht="15">
      <c r="A1233" s="19">
        <v>1</v>
      </c>
      <c r="B1233" s="32">
        <f t="shared" si="22"/>
        <v>0.3048780487804878</v>
      </c>
      <c r="C1233" s="8">
        <v>15</v>
      </c>
      <c r="D1233" s="8">
        <f t="shared" si="23"/>
        <v>59</v>
      </c>
      <c r="E1233" s="8">
        <v>12.8</v>
      </c>
      <c r="F1233" s="26">
        <v>410</v>
      </c>
      <c r="G1233" s="8"/>
      <c r="H1233" s="20"/>
      <c r="I1233" s="9"/>
    </row>
    <row r="1234" spans="1:9" ht="15">
      <c r="A1234" s="19">
        <v>2</v>
      </c>
      <c r="B1234" s="32">
        <f t="shared" si="22"/>
        <v>0.6097560975609756</v>
      </c>
      <c r="C1234" s="8">
        <v>14.1</v>
      </c>
      <c r="D1234" s="8">
        <f t="shared" si="23"/>
        <v>57.379999999999995</v>
      </c>
      <c r="E1234" s="8">
        <v>13.4</v>
      </c>
      <c r="F1234" s="26">
        <v>410</v>
      </c>
      <c r="G1234" s="8"/>
      <c r="H1234" s="21"/>
      <c r="I1234" s="12"/>
    </row>
    <row r="1235" spans="1:9" ht="15">
      <c r="A1235" s="19">
        <v>3</v>
      </c>
      <c r="B1235" s="32">
        <f t="shared" si="22"/>
        <v>0.9146341463414634</v>
      </c>
      <c r="C1235" s="8">
        <v>12.8</v>
      </c>
      <c r="D1235" s="8">
        <f t="shared" si="23"/>
        <v>55.040000000000006</v>
      </c>
      <c r="E1235" s="8">
        <v>14.7</v>
      </c>
      <c r="F1235" s="26">
        <v>412</v>
      </c>
      <c r="G1235" s="8"/>
      <c r="H1235" s="21"/>
      <c r="I1235" s="12"/>
    </row>
    <row r="1236" spans="1:9" ht="15">
      <c r="A1236" s="19">
        <v>4</v>
      </c>
      <c r="B1236" s="32">
        <f t="shared" si="22"/>
        <v>1.2195121951219512</v>
      </c>
      <c r="C1236" s="8">
        <v>8.3</v>
      </c>
      <c r="D1236" s="8">
        <f t="shared" si="23"/>
        <v>46.94</v>
      </c>
      <c r="E1236" s="8">
        <v>16.3</v>
      </c>
      <c r="F1236" s="26">
        <v>450</v>
      </c>
      <c r="G1236" s="8"/>
      <c r="H1236" s="21"/>
      <c r="I1236" s="12"/>
    </row>
    <row r="1237" spans="1:9" ht="15">
      <c r="A1237" s="19">
        <v>5</v>
      </c>
      <c r="B1237" s="32">
        <f t="shared" si="22"/>
        <v>1.524390243902439</v>
      </c>
      <c r="C1237" s="8">
        <v>5.6</v>
      </c>
      <c r="D1237" s="8">
        <f t="shared" si="23"/>
        <v>42.08</v>
      </c>
      <c r="E1237" s="8">
        <v>8.1</v>
      </c>
      <c r="F1237" s="26">
        <v>497</v>
      </c>
      <c r="G1237" s="8"/>
      <c r="H1237" s="21"/>
      <c r="I1237" s="12"/>
    </row>
    <row r="1238" spans="1:9" ht="15">
      <c r="A1238" s="22">
        <v>6</v>
      </c>
      <c r="B1238" s="32">
        <f t="shared" si="22"/>
        <v>1.829268292682927</v>
      </c>
      <c r="C1238" s="11">
        <v>4.6</v>
      </c>
      <c r="D1238" s="8">
        <f t="shared" si="23"/>
        <v>40.28</v>
      </c>
      <c r="E1238" s="11">
        <v>3.6</v>
      </c>
      <c r="F1238" s="27">
        <v>502</v>
      </c>
      <c r="G1238" s="11"/>
      <c r="H1238" s="21"/>
      <c r="I1238" s="12"/>
    </row>
    <row r="1239" spans="1:9" ht="15">
      <c r="A1239" s="22">
        <v>7</v>
      </c>
      <c r="B1239" s="32">
        <f t="shared" si="22"/>
        <v>2.1341463414634148</v>
      </c>
      <c r="C1239" s="11">
        <v>4.3</v>
      </c>
      <c r="D1239" s="8">
        <f t="shared" si="23"/>
        <v>39.74</v>
      </c>
      <c r="E1239" s="11">
        <v>0.24</v>
      </c>
      <c r="F1239" s="27">
        <v>508</v>
      </c>
      <c r="G1239" s="11"/>
      <c r="H1239" s="21"/>
      <c r="I1239" s="12"/>
    </row>
    <row r="1240" spans="1:9" ht="15">
      <c r="A1240" s="22">
        <v>8</v>
      </c>
      <c r="B1240" s="32">
        <f t="shared" si="22"/>
        <v>2.4390243902439024</v>
      </c>
      <c r="C1240" s="11">
        <v>4.2</v>
      </c>
      <c r="D1240" s="8">
        <f t="shared" si="23"/>
        <v>39.56</v>
      </c>
      <c r="E1240" s="11">
        <v>0.01</v>
      </c>
      <c r="F1240" s="27">
        <v>510</v>
      </c>
      <c r="G1240" s="11"/>
      <c r="H1240" s="21"/>
      <c r="I1240" s="12"/>
    </row>
    <row r="1241" spans="1:9" ht="15">
      <c r="A1241" s="22">
        <v>9</v>
      </c>
      <c r="B1241" s="32">
        <f t="shared" si="22"/>
        <v>2.7439024390243905</v>
      </c>
      <c r="C1241" s="11">
        <v>4.2</v>
      </c>
      <c r="D1241" s="8">
        <f t="shared" si="23"/>
        <v>39.56</v>
      </c>
      <c r="E1241" s="11">
        <v>0</v>
      </c>
      <c r="F1241" s="27">
        <v>514</v>
      </c>
      <c r="G1241" s="11"/>
      <c r="H1241" s="21"/>
      <c r="I1241" s="12"/>
    </row>
    <row r="1242" spans="1:9" ht="15">
      <c r="A1242" s="22">
        <v>10</v>
      </c>
      <c r="B1242" s="32">
        <f t="shared" si="22"/>
        <v>3.048780487804878</v>
      </c>
      <c r="C1242" s="11">
        <v>4.2</v>
      </c>
      <c r="D1242" s="8">
        <f t="shared" si="23"/>
        <v>39.56</v>
      </c>
      <c r="E1242" s="11">
        <v>0</v>
      </c>
      <c r="F1242" s="27">
        <v>517</v>
      </c>
      <c r="G1242" s="11"/>
      <c r="H1242" s="21"/>
      <c r="I1242" s="12"/>
    </row>
    <row r="1243" spans="1:9" ht="15">
      <c r="A1243" s="22">
        <v>11</v>
      </c>
      <c r="B1243" s="32">
        <f t="shared" si="22"/>
        <v>3.353658536585366</v>
      </c>
      <c r="C1243" s="11">
        <v>4.2</v>
      </c>
      <c r="D1243" s="8">
        <f t="shared" si="23"/>
        <v>39.56</v>
      </c>
      <c r="E1243" s="11">
        <v>0</v>
      </c>
      <c r="F1243" s="27">
        <v>520</v>
      </c>
      <c r="G1243" s="11"/>
      <c r="H1243" s="21"/>
      <c r="I1243" s="12"/>
    </row>
    <row r="1244" spans="1:9" ht="15">
      <c r="A1244" s="22">
        <v>12</v>
      </c>
      <c r="B1244" s="32">
        <f t="shared" si="22"/>
        <v>3.658536585365854</v>
      </c>
      <c r="C1244" s="11">
        <v>4.2</v>
      </c>
      <c r="D1244" s="8">
        <f t="shared" si="23"/>
        <v>39.56</v>
      </c>
      <c r="E1244" s="11">
        <v>0</v>
      </c>
      <c r="F1244" s="27">
        <v>520</v>
      </c>
      <c r="G1244" s="11"/>
      <c r="H1244" s="21"/>
      <c r="I1244" s="12"/>
    </row>
    <row r="1245" spans="1:9" ht="15">
      <c r="A1245" s="22"/>
      <c r="B1245" s="32"/>
      <c r="C1245" s="11"/>
      <c r="D1245" s="8"/>
      <c r="E1245" s="11"/>
      <c r="F1245" s="27"/>
      <c r="G1245" s="11"/>
      <c r="H1245" s="21"/>
      <c r="I1245" s="12"/>
    </row>
    <row r="1246" spans="2:10" ht="15">
      <c r="B1246" s="22"/>
      <c r="C1246" s="32"/>
      <c r="D1246" s="11"/>
      <c r="E1246" s="8"/>
      <c r="F1246" s="11"/>
      <c r="G1246" s="27"/>
      <c r="H1246" s="11"/>
      <c r="I1246" s="21"/>
      <c r="J1246" s="12"/>
    </row>
    <row r="1247" spans="2:10" ht="15">
      <c r="B1247" s="22"/>
      <c r="C1247" s="32"/>
      <c r="D1247" s="11"/>
      <c r="E1247" s="8"/>
      <c r="F1247" s="11"/>
      <c r="G1247" s="27"/>
      <c r="H1247" s="11"/>
      <c r="I1247" s="21"/>
      <c r="J1247" s="12"/>
    </row>
    <row r="1248" spans="2:10" ht="15">
      <c r="B1248" s="22"/>
      <c r="C1248" s="32"/>
      <c r="D1248" s="11"/>
      <c r="E1248" s="8"/>
      <c r="F1248" s="11"/>
      <c r="G1248" s="27"/>
      <c r="H1248" s="11"/>
      <c r="I1248" s="21"/>
      <c r="J1248" s="12"/>
    </row>
    <row r="1249" spans="2:10" ht="15">
      <c r="B1249" s="22"/>
      <c r="C1249" s="32"/>
      <c r="D1249" s="11"/>
      <c r="E1249" s="8"/>
      <c r="F1249" s="11"/>
      <c r="G1249" s="27"/>
      <c r="H1249" s="11"/>
      <c r="I1249" s="21"/>
      <c r="J1249" s="12"/>
    </row>
    <row r="1250" spans="2:10" ht="15">
      <c r="B1250" s="22"/>
      <c r="C1250" s="32"/>
      <c r="D1250" s="11"/>
      <c r="E1250" s="8"/>
      <c r="F1250" s="11"/>
      <c r="G1250" s="27"/>
      <c r="H1250" s="11"/>
      <c r="I1250" s="21"/>
      <c r="J1250" s="12"/>
    </row>
    <row r="1251" spans="1:10" ht="15">
      <c r="A1251" s="5"/>
      <c r="B1251" s="15" t="s">
        <v>22</v>
      </c>
      <c r="C1251" s="11"/>
      <c r="D1251" s="11"/>
      <c r="E1251" s="27"/>
      <c r="F1251" s="11"/>
      <c r="G1251" s="21"/>
      <c r="J1251" s="12"/>
    </row>
    <row r="1252" spans="1:8" ht="15">
      <c r="A1252" s="5"/>
      <c r="B1252" s="3">
        <v>38162</v>
      </c>
      <c r="C1252" s="11"/>
      <c r="D1252" s="11"/>
      <c r="E1252" s="27"/>
      <c r="F1252" s="11"/>
      <c r="G1252" s="21"/>
      <c r="H1252" s="1"/>
    </row>
    <row r="1253" spans="5:8" ht="15">
      <c r="E1253" s="25"/>
      <c r="H1253" s="1"/>
    </row>
    <row r="1254" spans="1:9" ht="15">
      <c r="A1254" s="16" t="s">
        <v>23</v>
      </c>
      <c r="B1254" t="s">
        <v>43</v>
      </c>
      <c r="C1254" s="17" t="s">
        <v>24</v>
      </c>
      <c r="D1254" s="17" t="s">
        <v>30</v>
      </c>
      <c r="E1254" s="17" t="s">
        <v>25</v>
      </c>
      <c r="F1254" s="29" t="s">
        <v>37</v>
      </c>
      <c r="G1254" s="17" t="s">
        <v>27</v>
      </c>
      <c r="H1254" s="17" t="s">
        <v>28</v>
      </c>
      <c r="I1254" s="18" t="s">
        <v>29</v>
      </c>
    </row>
    <row r="1255" spans="1:9" ht="15">
      <c r="A1255" s="19">
        <v>0</v>
      </c>
      <c r="B1255" s="32">
        <f>A1255/3.28</f>
        <v>0</v>
      </c>
      <c r="C1255" s="8">
        <v>20.6</v>
      </c>
      <c r="D1255" s="8">
        <f aca="true" t="shared" si="24" ref="D1255:D1271">(C1255*1.8)+32</f>
        <v>69.08000000000001</v>
      </c>
      <c r="E1255" s="8">
        <v>8.6</v>
      </c>
      <c r="F1255" s="26">
        <v>404</v>
      </c>
      <c r="G1255" s="8"/>
      <c r="H1255" s="20"/>
      <c r="I1255" s="9"/>
    </row>
    <row r="1256" spans="1:9" ht="15">
      <c r="A1256" s="19">
        <v>1</v>
      </c>
      <c r="B1256" s="32">
        <f aca="true" t="shared" si="25" ref="B1256:B1271">A1256/3.28</f>
        <v>0.3048780487804878</v>
      </c>
      <c r="C1256" s="8">
        <v>20.6</v>
      </c>
      <c r="D1256" s="8">
        <f t="shared" si="24"/>
        <v>69.08000000000001</v>
      </c>
      <c r="E1256" s="8">
        <v>8.6</v>
      </c>
      <c r="F1256" s="26">
        <v>404</v>
      </c>
      <c r="G1256" s="8"/>
      <c r="H1256" s="20"/>
      <c r="I1256" s="9"/>
    </row>
    <row r="1257" spans="1:9" ht="15">
      <c r="A1257" s="19">
        <v>2</v>
      </c>
      <c r="B1257" s="32">
        <f t="shared" si="25"/>
        <v>0.6097560975609756</v>
      </c>
      <c r="C1257" s="8">
        <v>20.5</v>
      </c>
      <c r="D1257" s="8">
        <f t="shared" si="24"/>
        <v>68.9</v>
      </c>
      <c r="E1257" s="8">
        <v>8.5</v>
      </c>
      <c r="F1257" s="26">
        <v>405</v>
      </c>
      <c r="G1257" s="8"/>
      <c r="H1257" s="21"/>
      <c r="I1257" s="12"/>
    </row>
    <row r="1258" spans="1:9" ht="15">
      <c r="A1258" s="19">
        <v>3</v>
      </c>
      <c r="B1258" s="32">
        <f t="shared" si="25"/>
        <v>0.9146341463414634</v>
      </c>
      <c r="C1258" s="8">
        <v>20.4</v>
      </c>
      <c r="D1258" s="8">
        <f t="shared" si="24"/>
        <v>68.72</v>
      </c>
      <c r="E1258" s="8">
        <v>8.4</v>
      </c>
      <c r="F1258" s="26">
        <v>405</v>
      </c>
      <c r="G1258" s="8"/>
      <c r="H1258" s="21"/>
      <c r="I1258" s="12"/>
    </row>
    <row r="1259" spans="1:9" ht="15">
      <c r="A1259" s="19">
        <v>4</v>
      </c>
      <c r="B1259" s="32">
        <f t="shared" si="25"/>
        <v>1.2195121951219512</v>
      </c>
      <c r="C1259" s="8">
        <v>13.6</v>
      </c>
      <c r="D1259" s="8">
        <f t="shared" si="24"/>
        <v>56.480000000000004</v>
      </c>
      <c r="E1259" s="8">
        <v>9.7</v>
      </c>
      <c r="F1259" s="26">
        <v>464</v>
      </c>
      <c r="G1259" s="8"/>
      <c r="H1259" s="21"/>
      <c r="I1259" s="12"/>
    </row>
    <row r="1260" spans="1:9" ht="15">
      <c r="A1260" s="19">
        <v>5</v>
      </c>
      <c r="B1260" s="32">
        <f t="shared" si="25"/>
        <v>1.524390243902439</v>
      </c>
      <c r="C1260" s="8">
        <v>9.9</v>
      </c>
      <c r="D1260" s="8">
        <f t="shared" si="24"/>
        <v>49.82</v>
      </c>
      <c r="E1260" s="8">
        <v>6.8</v>
      </c>
      <c r="F1260" s="26">
        <v>490</v>
      </c>
      <c r="G1260" s="8"/>
      <c r="H1260" s="21"/>
      <c r="I1260" s="12"/>
    </row>
    <row r="1261" spans="1:9" ht="15">
      <c r="A1261" s="22">
        <v>6</v>
      </c>
      <c r="B1261" s="32">
        <f t="shared" si="25"/>
        <v>1.829268292682927</v>
      </c>
      <c r="C1261" s="11">
        <v>7.2</v>
      </c>
      <c r="D1261" s="8">
        <f t="shared" si="24"/>
        <v>44.96</v>
      </c>
      <c r="E1261" s="11">
        <v>1.4</v>
      </c>
      <c r="F1261" s="27">
        <v>503</v>
      </c>
      <c r="G1261" s="11"/>
      <c r="H1261" s="21"/>
      <c r="I1261" s="12"/>
    </row>
    <row r="1262" spans="1:9" ht="15">
      <c r="A1262" s="22">
        <v>7</v>
      </c>
      <c r="B1262" s="32">
        <f t="shared" si="25"/>
        <v>2.1341463414634148</v>
      </c>
      <c r="C1262" s="11">
        <v>6</v>
      </c>
      <c r="D1262" s="8">
        <f t="shared" si="24"/>
        <v>42.8</v>
      </c>
      <c r="E1262" s="11">
        <v>0.4</v>
      </c>
      <c r="F1262" s="27">
        <v>503</v>
      </c>
      <c r="G1262" s="11"/>
      <c r="H1262" s="21"/>
      <c r="I1262" s="12"/>
    </row>
    <row r="1263" spans="1:9" ht="15">
      <c r="A1263" s="22">
        <v>8</v>
      </c>
      <c r="B1263" s="32">
        <f t="shared" si="25"/>
        <v>2.4390243902439024</v>
      </c>
      <c r="C1263" s="11">
        <v>5.3</v>
      </c>
      <c r="D1263" s="8">
        <f t="shared" si="24"/>
        <v>41.54</v>
      </c>
      <c r="E1263" s="11">
        <v>0.4</v>
      </c>
      <c r="F1263" s="27">
        <v>504</v>
      </c>
      <c r="G1263" s="11"/>
      <c r="H1263" s="21"/>
      <c r="I1263" s="12"/>
    </row>
    <row r="1264" spans="1:9" ht="15">
      <c r="A1264" s="22">
        <v>9</v>
      </c>
      <c r="B1264" s="32">
        <f t="shared" si="25"/>
        <v>2.7439024390243905</v>
      </c>
      <c r="C1264" s="11">
        <v>5</v>
      </c>
      <c r="D1264" s="8">
        <f t="shared" si="24"/>
        <v>41</v>
      </c>
      <c r="E1264" s="11">
        <v>0.4</v>
      </c>
      <c r="F1264" s="27">
        <v>515</v>
      </c>
      <c r="G1264" s="11"/>
      <c r="H1264" s="21"/>
      <c r="I1264" s="12"/>
    </row>
    <row r="1265" spans="1:9" ht="15">
      <c r="A1265" s="22">
        <v>10</v>
      </c>
      <c r="B1265" s="32">
        <f t="shared" si="25"/>
        <v>3.048780487804878</v>
      </c>
      <c r="C1265" s="11">
        <v>4.6</v>
      </c>
      <c r="D1265" s="8">
        <f t="shared" si="24"/>
        <v>40.28</v>
      </c>
      <c r="E1265" s="11">
        <v>0.1</v>
      </c>
      <c r="F1265" s="27">
        <v>520</v>
      </c>
      <c r="G1265" s="11"/>
      <c r="H1265" s="21"/>
      <c r="I1265" s="12"/>
    </row>
    <row r="1266" spans="1:9" ht="15">
      <c r="A1266" s="22">
        <v>11</v>
      </c>
      <c r="B1266" s="32">
        <f t="shared" si="25"/>
        <v>3.353658536585366</v>
      </c>
      <c r="C1266" s="11">
        <v>4.6</v>
      </c>
      <c r="D1266" s="8">
        <f t="shared" si="24"/>
        <v>40.28</v>
      </c>
      <c r="E1266" s="11">
        <v>0.1</v>
      </c>
      <c r="F1266" s="27">
        <v>523</v>
      </c>
      <c r="G1266" s="11"/>
      <c r="H1266" s="21"/>
      <c r="I1266" s="12"/>
    </row>
    <row r="1267" spans="1:9" ht="15">
      <c r="A1267" s="22">
        <v>12</v>
      </c>
      <c r="B1267" s="32">
        <f t="shared" si="25"/>
        <v>3.658536585365854</v>
      </c>
      <c r="C1267" s="11">
        <v>4.6</v>
      </c>
      <c r="D1267" s="8">
        <f t="shared" si="24"/>
        <v>40.28</v>
      </c>
      <c r="E1267" s="11">
        <v>0.06</v>
      </c>
      <c r="F1267" s="27">
        <v>524</v>
      </c>
      <c r="G1267" s="11"/>
      <c r="H1267" s="21"/>
      <c r="I1267" s="12"/>
    </row>
    <row r="1268" spans="1:9" ht="15">
      <c r="A1268" s="22">
        <v>13</v>
      </c>
      <c r="B1268" s="32">
        <f t="shared" si="25"/>
        <v>3.963414634146342</v>
      </c>
      <c r="C1268" s="11">
        <v>4.5</v>
      </c>
      <c r="D1268" s="8">
        <f t="shared" si="24"/>
        <v>40.1</v>
      </c>
      <c r="E1268" s="11">
        <v>0.05</v>
      </c>
      <c r="F1268" s="27">
        <v>526</v>
      </c>
      <c r="G1268" s="11"/>
      <c r="H1268" s="21"/>
      <c r="I1268" s="12"/>
    </row>
    <row r="1269" spans="1:9" ht="15">
      <c r="A1269" s="22">
        <v>14</v>
      </c>
      <c r="B1269" s="32">
        <f t="shared" si="25"/>
        <v>4.2682926829268295</v>
      </c>
      <c r="C1269" s="11">
        <v>4.4</v>
      </c>
      <c r="D1269" s="8">
        <f t="shared" si="24"/>
        <v>39.92</v>
      </c>
      <c r="E1269" s="11">
        <v>0.03</v>
      </c>
      <c r="F1269" s="27">
        <v>526</v>
      </c>
      <c r="G1269" s="11"/>
      <c r="H1269" s="21"/>
      <c r="I1269" s="12"/>
    </row>
    <row r="1270" spans="1:9" ht="15">
      <c r="A1270" s="22">
        <v>15</v>
      </c>
      <c r="B1270" s="32">
        <f t="shared" si="25"/>
        <v>4.573170731707317</v>
      </c>
      <c r="C1270" s="11">
        <v>4.4</v>
      </c>
      <c r="D1270" s="8">
        <f t="shared" si="24"/>
        <v>39.92</v>
      </c>
      <c r="E1270" s="11">
        <v>0.03</v>
      </c>
      <c r="F1270" s="27">
        <v>530</v>
      </c>
      <c r="G1270" s="11"/>
      <c r="H1270" s="21"/>
      <c r="I1270" s="12"/>
    </row>
    <row r="1271" spans="1:9" ht="15">
      <c r="A1271" s="22">
        <v>16</v>
      </c>
      <c r="B1271" s="32">
        <f t="shared" si="25"/>
        <v>4.878048780487805</v>
      </c>
      <c r="C1271" s="11">
        <v>4.4</v>
      </c>
      <c r="D1271" s="8">
        <f t="shared" si="24"/>
        <v>39.92</v>
      </c>
      <c r="E1271" s="11">
        <v>0.03</v>
      </c>
      <c r="F1271" s="27">
        <v>531</v>
      </c>
      <c r="G1271" s="11"/>
      <c r="H1271" s="21"/>
      <c r="I1271" s="12"/>
    </row>
    <row r="1272" spans="1:9" ht="15">
      <c r="A1272" s="22"/>
      <c r="B1272" s="32"/>
      <c r="C1272" s="11"/>
      <c r="D1272" s="8"/>
      <c r="E1272" s="11"/>
      <c r="F1272" s="27"/>
      <c r="G1272" s="11"/>
      <c r="H1272" s="21"/>
      <c r="I1272" s="12"/>
    </row>
    <row r="1273" spans="1:9" ht="15">
      <c r="A1273" s="22"/>
      <c r="B1273" s="32"/>
      <c r="C1273" s="11"/>
      <c r="D1273" s="8"/>
      <c r="E1273" s="11"/>
      <c r="F1273" s="27"/>
      <c r="G1273" s="11"/>
      <c r="H1273" s="21"/>
      <c r="I1273" s="12"/>
    </row>
    <row r="1274" spans="1:9" ht="15">
      <c r="A1274" s="22"/>
      <c r="B1274" s="32"/>
      <c r="C1274" s="11"/>
      <c r="D1274" s="8"/>
      <c r="E1274" s="11"/>
      <c r="F1274" s="27"/>
      <c r="G1274" s="11"/>
      <c r="H1274" s="21"/>
      <c r="I1274" s="12"/>
    </row>
    <row r="1278" spans="1:7" ht="15">
      <c r="A1278" s="5"/>
      <c r="B1278" s="15" t="s">
        <v>22</v>
      </c>
      <c r="C1278" s="11"/>
      <c r="D1278" s="11"/>
      <c r="E1278" s="27"/>
      <c r="F1278" s="11"/>
      <c r="G1278" s="21"/>
    </row>
    <row r="1279" spans="1:8" ht="15">
      <c r="A1279" s="5"/>
      <c r="B1279" s="3">
        <v>38188</v>
      </c>
      <c r="C1279" s="11"/>
      <c r="D1279" s="11"/>
      <c r="E1279" s="27"/>
      <c r="F1279" s="11"/>
      <c r="G1279" s="21"/>
      <c r="H1279" s="1"/>
    </row>
    <row r="1280" spans="5:8" ht="15">
      <c r="E1280" s="25"/>
      <c r="H1280" s="1"/>
    </row>
    <row r="1281" spans="1:9" ht="15">
      <c r="A1281" s="16" t="s">
        <v>23</v>
      </c>
      <c r="B1281" t="s">
        <v>43</v>
      </c>
      <c r="C1281" s="17" t="s">
        <v>24</v>
      </c>
      <c r="D1281" s="17" t="s">
        <v>30</v>
      </c>
      <c r="E1281" s="17" t="s">
        <v>25</v>
      </c>
      <c r="F1281" s="29" t="s">
        <v>37</v>
      </c>
      <c r="G1281" s="17" t="s">
        <v>27</v>
      </c>
      <c r="H1281" s="17" t="s">
        <v>28</v>
      </c>
      <c r="I1281" s="18" t="s">
        <v>29</v>
      </c>
    </row>
    <row r="1282" spans="1:9" ht="15">
      <c r="A1282" s="19">
        <v>0</v>
      </c>
      <c r="B1282" s="32">
        <f aca="true" t="shared" si="26" ref="B1282:B1300">A1282/3.28</f>
        <v>0</v>
      </c>
      <c r="C1282" s="8">
        <v>25.7</v>
      </c>
      <c r="D1282" s="8">
        <f aca="true" t="shared" si="27" ref="D1282:D1294">(C1282*1.8)+32</f>
        <v>78.25999999999999</v>
      </c>
      <c r="E1282" s="8">
        <v>10</v>
      </c>
      <c r="F1282" s="26">
        <v>403</v>
      </c>
      <c r="G1282" s="8"/>
      <c r="H1282" s="20"/>
      <c r="I1282" s="9"/>
    </row>
    <row r="1283" spans="1:9" ht="15">
      <c r="A1283" s="19">
        <v>1</v>
      </c>
      <c r="B1283" s="32">
        <f t="shared" si="26"/>
        <v>0.3048780487804878</v>
      </c>
      <c r="C1283" s="8">
        <v>24.7</v>
      </c>
      <c r="D1283" s="8">
        <f t="shared" si="27"/>
        <v>76.46000000000001</v>
      </c>
      <c r="E1283" s="8">
        <v>10</v>
      </c>
      <c r="F1283" s="26">
        <v>403</v>
      </c>
      <c r="G1283" s="8"/>
      <c r="H1283" s="20"/>
      <c r="I1283" s="9"/>
    </row>
    <row r="1284" spans="1:9" ht="15">
      <c r="A1284" s="19">
        <v>2</v>
      </c>
      <c r="B1284" s="32">
        <f t="shared" si="26"/>
        <v>0.6097560975609756</v>
      </c>
      <c r="C1284" s="8">
        <v>24</v>
      </c>
      <c r="D1284" s="8">
        <f t="shared" si="27"/>
        <v>75.2</v>
      </c>
      <c r="E1284" s="8">
        <v>9.7</v>
      </c>
      <c r="F1284" s="26">
        <v>406</v>
      </c>
      <c r="G1284" s="8"/>
      <c r="H1284" s="21"/>
      <c r="I1284" s="12"/>
    </row>
    <row r="1285" spans="1:9" ht="15">
      <c r="A1285" s="19">
        <v>3</v>
      </c>
      <c r="B1285" s="32">
        <f t="shared" si="26"/>
        <v>0.9146341463414634</v>
      </c>
      <c r="C1285" s="8">
        <v>21.4</v>
      </c>
      <c r="D1285" s="8">
        <f t="shared" si="27"/>
        <v>70.52</v>
      </c>
      <c r="E1285" s="8">
        <v>9.6</v>
      </c>
      <c r="F1285" s="26">
        <v>418</v>
      </c>
      <c r="G1285" s="8"/>
      <c r="H1285" s="21"/>
      <c r="I1285" s="12"/>
    </row>
    <row r="1286" spans="1:9" ht="15">
      <c r="A1286" s="19">
        <v>4</v>
      </c>
      <c r="B1286" s="32">
        <f t="shared" si="26"/>
        <v>1.2195121951219512</v>
      </c>
      <c r="C1286" s="8">
        <v>17</v>
      </c>
      <c r="D1286" s="8">
        <f t="shared" si="27"/>
        <v>62.6</v>
      </c>
      <c r="E1286" s="8">
        <v>11.3</v>
      </c>
      <c r="F1286" s="26">
        <v>474</v>
      </c>
      <c r="G1286" s="8"/>
      <c r="H1286" s="21"/>
      <c r="I1286" s="12"/>
    </row>
    <row r="1287" spans="1:9" ht="15">
      <c r="A1287" s="19">
        <v>5</v>
      </c>
      <c r="B1287" s="32">
        <f t="shared" si="26"/>
        <v>1.524390243902439</v>
      </c>
      <c r="C1287" s="8">
        <v>11.1</v>
      </c>
      <c r="D1287" s="8">
        <f t="shared" si="27"/>
        <v>51.980000000000004</v>
      </c>
      <c r="E1287" s="8">
        <v>5</v>
      </c>
      <c r="F1287" s="26">
        <v>501</v>
      </c>
      <c r="G1287" s="8"/>
      <c r="H1287" s="21"/>
      <c r="I1287" s="12"/>
    </row>
    <row r="1288" spans="1:9" ht="15">
      <c r="A1288" s="22">
        <v>6</v>
      </c>
      <c r="B1288" s="32">
        <f t="shared" si="26"/>
        <v>1.829268292682927</v>
      </c>
      <c r="C1288" s="11">
        <v>8.7</v>
      </c>
      <c r="D1288" s="8">
        <f t="shared" si="27"/>
        <v>47.66</v>
      </c>
      <c r="E1288" s="11">
        <v>0.4</v>
      </c>
      <c r="F1288" s="27">
        <v>504</v>
      </c>
      <c r="G1288" s="11"/>
      <c r="H1288" s="21"/>
      <c r="I1288" s="12"/>
    </row>
    <row r="1289" spans="1:9" ht="15">
      <c r="A1289" s="22">
        <v>7</v>
      </c>
      <c r="B1289" s="32">
        <f t="shared" si="26"/>
        <v>2.1341463414634148</v>
      </c>
      <c r="C1289" s="11">
        <v>7.1</v>
      </c>
      <c r="D1289" s="8">
        <f t="shared" si="27"/>
        <v>44.78</v>
      </c>
      <c r="E1289" s="11">
        <v>0.7</v>
      </c>
      <c r="F1289" s="27">
        <v>507</v>
      </c>
      <c r="G1289" s="11"/>
      <c r="H1289" s="21"/>
      <c r="I1289" s="12"/>
    </row>
    <row r="1290" spans="1:9" ht="15">
      <c r="A1290" s="22">
        <v>8</v>
      </c>
      <c r="B1290" s="32">
        <f t="shared" si="26"/>
        <v>2.4390243902439024</v>
      </c>
      <c r="C1290" s="11">
        <v>6</v>
      </c>
      <c r="D1290" s="8">
        <f t="shared" si="27"/>
        <v>42.8</v>
      </c>
      <c r="E1290" s="11">
        <v>0.5</v>
      </c>
      <c r="F1290" s="27">
        <v>509</v>
      </c>
      <c r="G1290" s="11"/>
      <c r="H1290" s="21"/>
      <c r="I1290" s="12"/>
    </row>
    <row r="1291" spans="1:9" ht="15">
      <c r="A1291" s="22">
        <v>9</v>
      </c>
      <c r="B1291" s="32">
        <f t="shared" si="26"/>
        <v>2.7439024390243905</v>
      </c>
      <c r="C1291" s="11">
        <v>5.4</v>
      </c>
      <c r="D1291" s="8">
        <f t="shared" si="27"/>
        <v>41.72</v>
      </c>
      <c r="E1291" s="11">
        <v>0.1</v>
      </c>
      <c r="F1291" s="27">
        <v>515</v>
      </c>
      <c r="G1291" s="11"/>
      <c r="H1291" s="21"/>
      <c r="I1291" s="12"/>
    </row>
    <row r="1292" spans="1:9" ht="15">
      <c r="A1292" s="22">
        <v>10</v>
      </c>
      <c r="B1292" s="32">
        <f t="shared" si="26"/>
        <v>3.048780487804878</v>
      </c>
      <c r="C1292" s="11">
        <v>5</v>
      </c>
      <c r="D1292" s="8">
        <f t="shared" si="27"/>
        <v>41</v>
      </c>
      <c r="E1292" s="11">
        <v>0.1</v>
      </c>
      <c r="F1292" s="27">
        <v>522</v>
      </c>
      <c r="G1292" s="11"/>
      <c r="H1292" s="21"/>
      <c r="I1292" s="12"/>
    </row>
    <row r="1293" spans="1:9" ht="15">
      <c r="A1293" s="22">
        <v>11</v>
      </c>
      <c r="B1293" s="32">
        <f t="shared" si="26"/>
        <v>3.353658536585366</v>
      </c>
      <c r="C1293" s="11">
        <v>4.8</v>
      </c>
      <c r="D1293" s="8">
        <f t="shared" si="27"/>
        <v>40.64</v>
      </c>
      <c r="E1293" s="11">
        <v>0.1</v>
      </c>
      <c r="F1293" s="27">
        <v>524</v>
      </c>
      <c r="G1293" s="11"/>
      <c r="H1293" s="21"/>
      <c r="I1293" s="12"/>
    </row>
    <row r="1294" spans="1:9" ht="15">
      <c r="A1294" s="22">
        <v>12</v>
      </c>
      <c r="B1294" s="32">
        <f t="shared" si="26"/>
        <v>3.658536585365854</v>
      </c>
      <c r="C1294" s="11">
        <v>4.7</v>
      </c>
      <c r="D1294" s="8">
        <f t="shared" si="27"/>
        <v>40.46</v>
      </c>
      <c r="E1294" s="11">
        <v>0.1</v>
      </c>
      <c r="F1294" s="27">
        <v>524</v>
      </c>
      <c r="G1294" s="11"/>
      <c r="H1294" s="21"/>
      <c r="I1294" s="12"/>
    </row>
    <row r="1295" spans="1:9" ht="15">
      <c r="A1295" s="22">
        <v>13</v>
      </c>
      <c r="B1295" s="32">
        <f t="shared" si="26"/>
        <v>3.963414634146342</v>
      </c>
      <c r="C1295" s="11"/>
      <c r="D1295" s="8"/>
      <c r="E1295" s="11"/>
      <c r="F1295" s="27"/>
      <c r="G1295" s="11"/>
      <c r="H1295" s="21"/>
      <c r="I1295" s="12"/>
    </row>
    <row r="1296" spans="1:9" ht="15">
      <c r="A1296" s="22">
        <v>14</v>
      </c>
      <c r="B1296" s="32">
        <f t="shared" si="26"/>
        <v>4.2682926829268295</v>
      </c>
      <c r="C1296" s="11"/>
      <c r="D1296" s="8"/>
      <c r="E1296" s="11"/>
      <c r="F1296" s="27"/>
      <c r="G1296" s="11"/>
      <c r="H1296" s="21"/>
      <c r="I1296" s="12"/>
    </row>
    <row r="1297" spans="1:9" ht="15">
      <c r="A1297" s="22">
        <v>15</v>
      </c>
      <c r="B1297" s="32">
        <f t="shared" si="26"/>
        <v>4.573170731707317</v>
      </c>
      <c r="C1297" s="11"/>
      <c r="D1297" s="8"/>
      <c r="E1297" s="11"/>
      <c r="F1297" s="27"/>
      <c r="G1297" s="11"/>
      <c r="H1297" s="21"/>
      <c r="I1297" s="12"/>
    </row>
    <row r="1298" spans="1:9" ht="15">
      <c r="A1298" s="22">
        <v>16</v>
      </c>
      <c r="B1298" s="32">
        <f t="shared" si="26"/>
        <v>4.878048780487805</v>
      </c>
      <c r="C1298" s="11"/>
      <c r="D1298" s="8"/>
      <c r="E1298" s="11"/>
      <c r="F1298" s="27"/>
      <c r="G1298" s="11"/>
      <c r="H1298" s="21"/>
      <c r="I1298" s="12"/>
    </row>
    <row r="1299" spans="1:9" ht="15">
      <c r="A1299" s="22">
        <v>17</v>
      </c>
      <c r="B1299" s="32">
        <f t="shared" si="26"/>
        <v>5.182926829268293</v>
      </c>
      <c r="C1299" s="11"/>
      <c r="D1299" s="8"/>
      <c r="E1299" s="11"/>
      <c r="F1299" s="27"/>
      <c r="G1299" s="11"/>
      <c r="H1299" s="21"/>
      <c r="I1299" s="12"/>
    </row>
    <row r="1300" spans="1:9" ht="15">
      <c r="A1300" s="22">
        <v>18</v>
      </c>
      <c r="B1300" s="32">
        <f t="shared" si="26"/>
        <v>5.487804878048781</v>
      </c>
      <c r="C1300" s="11">
        <v>4.5</v>
      </c>
      <c r="D1300" s="8">
        <f>(C1300*1.8)+32</f>
        <v>40.1</v>
      </c>
      <c r="E1300" s="11">
        <v>0.1</v>
      </c>
      <c r="F1300" s="27">
        <v>552</v>
      </c>
      <c r="G1300" s="11"/>
      <c r="H1300" s="21"/>
      <c r="I1300" s="12"/>
    </row>
    <row r="1305" spans="2:10" ht="15">
      <c r="B1305" s="22">
        <v>19</v>
      </c>
      <c r="C1305" s="32">
        <f>B1305/3.28</f>
        <v>5.7926829268292686</v>
      </c>
      <c r="D1305" s="11"/>
      <c r="E1305" s="8">
        <f>(D1305*1.8)+32</f>
        <v>32</v>
      </c>
      <c r="F1305" s="11"/>
      <c r="G1305" s="27"/>
      <c r="H1305" s="11"/>
      <c r="I1305" s="21"/>
      <c r="J1305" s="12"/>
    </row>
    <row r="1309" spans="1:7" ht="15">
      <c r="A1309" s="5"/>
      <c r="B1309" s="15" t="s">
        <v>22</v>
      </c>
      <c r="C1309" s="11"/>
      <c r="D1309" s="11"/>
      <c r="E1309" s="27"/>
      <c r="F1309" s="11"/>
      <c r="G1309" s="21"/>
    </row>
    <row r="1310" spans="1:8" ht="15">
      <c r="A1310" s="5"/>
      <c r="B1310" s="3">
        <v>38225</v>
      </c>
      <c r="C1310" s="11"/>
      <c r="D1310" s="11"/>
      <c r="E1310" s="27"/>
      <c r="F1310" s="11"/>
      <c r="G1310" s="21"/>
      <c r="H1310" s="1"/>
    </row>
    <row r="1311" spans="5:8" ht="15">
      <c r="E1311" s="25"/>
      <c r="H1311" s="1"/>
    </row>
    <row r="1312" spans="1:9" ht="15">
      <c r="A1312" s="16" t="s">
        <v>23</v>
      </c>
      <c r="B1312" t="s">
        <v>43</v>
      </c>
      <c r="C1312" s="17" t="s">
        <v>24</v>
      </c>
      <c r="D1312" s="17" t="s">
        <v>30</v>
      </c>
      <c r="E1312" s="17" t="s">
        <v>25</v>
      </c>
      <c r="F1312" s="29" t="s">
        <v>37</v>
      </c>
      <c r="G1312" s="17" t="s">
        <v>27</v>
      </c>
      <c r="H1312" s="17" t="s">
        <v>28</v>
      </c>
      <c r="I1312" s="18" t="s">
        <v>29</v>
      </c>
    </row>
    <row r="1313" spans="1:9" ht="15">
      <c r="A1313" s="19">
        <v>0</v>
      </c>
      <c r="B1313" s="32">
        <f>A1313/3.28</f>
        <v>0</v>
      </c>
      <c r="C1313" s="8">
        <v>21.9</v>
      </c>
      <c r="D1313" s="8">
        <f aca="true" t="shared" si="28" ref="D1313:D1326">(C1313*1.8)+32</f>
        <v>71.42</v>
      </c>
      <c r="E1313" s="8">
        <v>9.9</v>
      </c>
      <c r="F1313" s="26">
        <v>409</v>
      </c>
      <c r="G1313" s="8"/>
      <c r="H1313" s="20"/>
      <c r="I1313" s="9"/>
    </row>
    <row r="1314" spans="1:9" ht="15">
      <c r="A1314" s="19">
        <v>1</v>
      </c>
      <c r="B1314" s="32">
        <f aca="true" t="shared" si="29" ref="B1314:B1326">A1314/3.28</f>
        <v>0.3048780487804878</v>
      </c>
      <c r="C1314" s="8">
        <v>21.5</v>
      </c>
      <c r="D1314" s="8">
        <f t="shared" si="28"/>
        <v>70.7</v>
      </c>
      <c r="E1314" s="8">
        <v>10</v>
      </c>
      <c r="F1314" s="26">
        <v>408</v>
      </c>
      <c r="G1314" s="8"/>
      <c r="H1314" s="20"/>
      <c r="I1314" s="9"/>
    </row>
    <row r="1315" spans="1:9" ht="15">
      <c r="A1315" s="19">
        <v>2</v>
      </c>
      <c r="B1315" s="32">
        <f t="shared" si="29"/>
        <v>0.6097560975609756</v>
      </c>
      <c r="C1315" s="8">
        <v>21.2</v>
      </c>
      <c r="D1315" s="8">
        <f t="shared" si="28"/>
        <v>70.16</v>
      </c>
      <c r="E1315" s="8">
        <v>10.2</v>
      </c>
      <c r="F1315" s="26">
        <v>409</v>
      </c>
      <c r="G1315" s="8"/>
      <c r="H1315" s="21"/>
      <c r="I1315" s="12"/>
    </row>
    <row r="1316" spans="1:9" ht="15">
      <c r="A1316" s="19">
        <v>3</v>
      </c>
      <c r="B1316" s="32">
        <f t="shared" si="29"/>
        <v>0.9146341463414634</v>
      </c>
      <c r="C1316" s="8">
        <v>21</v>
      </c>
      <c r="D1316" s="8">
        <f t="shared" si="28"/>
        <v>69.80000000000001</v>
      </c>
      <c r="E1316" s="8">
        <v>9.9</v>
      </c>
      <c r="F1316" s="26">
        <v>411</v>
      </c>
      <c r="G1316" s="8"/>
      <c r="H1316" s="21"/>
      <c r="I1316" s="12"/>
    </row>
    <row r="1317" spans="1:9" ht="15">
      <c r="A1317" s="19">
        <v>4</v>
      </c>
      <c r="B1317" s="32">
        <f t="shared" si="29"/>
        <v>1.2195121951219512</v>
      </c>
      <c r="C1317" s="8">
        <v>20.2</v>
      </c>
      <c r="D1317" s="8">
        <f t="shared" si="28"/>
        <v>68.36</v>
      </c>
      <c r="E1317" s="8">
        <v>9.6</v>
      </c>
      <c r="F1317" s="26">
        <v>421</v>
      </c>
      <c r="G1317" s="8"/>
      <c r="H1317" s="21"/>
      <c r="I1317" s="12"/>
    </row>
    <row r="1318" spans="1:9" ht="15">
      <c r="A1318" s="19">
        <v>5</v>
      </c>
      <c r="B1318" s="32">
        <f t="shared" si="29"/>
        <v>1.524390243902439</v>
      </c>
      <c r="C1318" s="8">
        <v>16</v>
      </c>
      <c r="D1318" s="8">
        <f t="shared" si="28"/>
        <v>60.8</v>
      </c>
      <c r="E1318" s="8">
        <v>8.1</v>
      </c>
      <c r="F1318" s="26">
        <v>500</v>
      </c>
      <c r="G1318" s="8"/>
      <c r="H1318" s="21"/>
      <c r="I1318" s="12"/>
    </row>
    <row r="1319" spans="1:9" ht="15">
      <c r="A1319" s="22">
        <v>6</v>
      </c>
      <c r="B1319" s="32">
        <f t="shared" si="29"/>
        <v>1.829268292682927</v>
      </c>
      <c r="C1319" s="11">
        <v>11.4</v>
      </c>
      <c r="D1319" s="8">
        <f t="shared" si="28"/>
        <v>52.519999999999996</v>
      </c>
      <c r="E1319" s="11">
        <v>3.8</v>
      </c>
      <c r="F1319" s="27">
        <v>506</v>
      </c>
      <c r="G1319" s="11"/>
      <c r="H1319" s="21"/>
      <c r="I1319" s="12"/>
    </row>
    <row r="1320" spans="1:9" ht="15">
      <c r="A1320" s="22">
        <v>7</v>
      </c>
      <c r="B1320" s="32">
        <f t="shared" si="29"/>
        <v>2.1341463414634148</v>
      </c>
      <c r="C1320" s="11">
        <v>8.6</v>
      </c>
      <c r="D1320" s="8">
        <f t="shared" si="28"/>
        <v>47.480000000000004</v>
      </c>
      <c r="E1320" s="11">
        <v>2.5</v>
      </c>
      <c r="F1320" s="27">
        <v>507</v>
      </c>
      <c r="G1320" s="11"/>
      <c r="H1320" s="21"/>
      <c r="I1320" s="12"/>
    </row>
    <row r="1321" spans="1:9" ht="15">
      <c r="A1321" s="22">
        <v>8</v>
      </c>
      <c r="B1321" s="32">
        <f t="shared" si="29"/>
        <v>2.4390243902439024</v>
      </c>
      <c r="C1321" s="11">
        <v>7</v>
      </c>
      <c r="D1321" s="8">
        <f t="shared" si="28"/>
        <v>44.6</v>
      </c>
      <c r="E1321" s="11">
        <v>0.2</v>
      </c>
      <c r="F1321" s="27">
        <v>509</v>
      </c>
      <c r="G1321" s="11"/>
      <c r="H1321" s="21"/>
      <c r="I1321" s="12"/>
    </row>
    <row r="1322" spans="1:9" ht="15">
      <c r="A1322" s="22">
        <v>9</v>
      </c>
      <c r="B1322" s="32">
        <f t="shared" si="29"/>
        <v>2.7439024390243905</v>
      </c>
      <c r="C1322" s="11">
        <v>6.1</v>
      </c>
      <c r="D1322" s="8">
        <f t="shared" si="28"/>
        <v>42.980000000000004</v>
      </c>
      <c r="E1322" s="11">
        <v>0</v>
      </c>
      <c r="F1322" s="27">
        <v>517</v>
      </c>
      <c r="G1322" s="11"/>
      <c r="H1322" s="21"/>
      <c r="I1322" s="12"/>
    </row>
    <row r="1323" spans="1:9" ht="15">
      <c r="A1323" s="22">
        <v>10</v>
      </c>
      <c r="B1323" s="32">
        <f t="shared" si="29"/>
        <v>3.048780487804878</v>
      </c>
      <c r="C1323" s="11">
        <v>5.3</v>
      </c>
      <c r="D1323" s="8">
        <f t="shared" si="28"/>
        <v>41.54</v>
      </c>
      <c r="E1323" s="11">
        <v>0</v>
      </c>
      <c r="F1323" s="27">
        <v>524</v>
      </c>
      <c r="G1323" s="11"/>
      <c r="H1323" s="21"/>
      <c r="I1323" s="12"/>
    </row>
    <row r="1324" spans="1:9" ht="15">
      <c r="A1324" s="22">
        <v>11</v>
      </c>
      <c r="B1324" s="32">
        <f t="shared" si="29"/>
        <v>3.353658536585366</v>
      </c>
      <c r="C1324" s="11">
        <v>5.2</v>
      </c>
      <c r="D1324" s="8">
        <f t="shared" si="28"/>
        <v>41.36</v>
      </c>
      <c r="E1324" s="11">
        <v>0</v>
      </c>
      <c r="F1324" s="27">
        <v>526</v>
      </c>
      <c r="G1324" s="11"/>
      <c r="H1324" s="21"/>
      <c r="I1324" s="12"/>
    </row>
    <row r="1325" spans="1:9" ht="15">
      <c r="A1325" s="22">
        <v>12</v>
      </c>
      <c r="B1325" s="32">
        <f t="shared" si="29"/>
        <v>3.658536585365854</v>
      </c>
      <c r="C1325" s="11">
        <v>5</v>
      </c>
      <c r="D1325" s="8">
        <f t="shared" si="28"/>
        <v>41</v>
      </c>
      <c r="E1325" s="11">
        <v>0</v>
      </c>
      <c r="F1325" s="27">
        <v>527</v>
      </c>
      <c r="G1325" s="11"/>
      <c r="H1325" s="21"/>
      <c r="I1325" s="12"/>
    </row>
    <row r="1326" spans="1:9" ht="15">
      <c r="A1326" s="22">
        <v>13</v>
      </c>
      <c r="B1326" s="32">
        <f t="shared" si="29"/>
        <v>3.963414634146342</v>
      </c>
      <c r="C1326" s="11">
        <v>4.9</v>
      </c>
      <c r="D1326" s="8">
        <f t="shared" si="28"/>
        <v>40.82</v>
      </c>
      <c r="E1326" s="11">
        <v>0</v>
      </c>
      <c r="F1326" s="27">
        <v>528</v>
      </c>
      <c r="G1326" s="11"/>
      <c r="H1326" s="21"/>
      <c r="I1326" s="12"/>
    </row>
    <row r="1327" spans="1:9" ht="15">
      <c r="A1327" s="22"/>
      <c r="B1327" s="32"/>
      <c r="C1327" s="11"/>
      <c r="D1327" s="8"/>
      <c r="E1327" s="11"/>
      <c r="F1327" s="27"/>
      <c r="G1327" s="11"/>
      <c r="H1327" s="21"/>
      <c r="I1327" s="12"/>
    </row>
    <row r="1328" spans="1:9" ht="15">
      <c r="A1328" s="22"/>
      <c r="B1328" s="32"/>
      <c r="C1328" s="11"/>
      <c r="D1328" s="8"/>
      <c r="E1328" s="11"/>
      <c r="F1328" s="27"/>
      <c r="G1328" s="11"/>
      <c r="H1328" s="21"/>
      <c r="I1328" s="12"/>
    </row>
    <row r="1329" spans="1:9" ht="15">
      <c r="A1329" s="22"/>
      <c r="B1329" s="32"/>
      <c r="C1329" s="11"/>
      <c r="D1329" s="8"/>
      <c r="E1329" s="11"/>
      <c r="F1329" s="27"/>
      <c r="G1329" s="11"/>
      <c r="H1329" s="21"/>
      <c r="I1329" s="12"/>
    </row>
    <row r="1330" spans="1:9" ht="15">
      <c r="A1330" s="22"/>
      <c r="B1330" s="32"/>
      <c r="C1330" s="11"/>
      <c r="D1330" s="8"/>
      <c r="E1330" s="11"/>
      <c r="F1330" s="27"/>
      <c r="G1330" s="11"/>
      <c r="H1330" s="21"/>
      <c r="I1330" s="12"/>
    </row>
    <row r="1331" spans="1:9" ht="15">
      <c r="A1331" s="22"/>
      <c r="B1331" s="32"/>
      <c r="C1331" s="11"/>
      <c r="D1331" s="8"/>
      <c r="E1331" s="11"/>
      <c r="F1331" s="27"/>
      <c r="G1331" s="11"/>
      <c r="H1331" s="21"/>
      <c r="I1331" s="12"/>
    </row>
    <row r="1332" spans="1:9" ht="15">
      <c r="A1332" s="22"/>
      <c r="B1332" s="32"/>
      <c r="C1332" s="11"/>
      <c r="D1332" s="8"/>
      <c r="E1332" s="11"/>
      <c r="F1332" s="27"/>
      <c r="G1332" s="11"/>
      <c r="H1332" s="21"/>
      <c r="I1332" s="12"/>
    </row>
    <row r="1336" spans="1:7" ht="15">
      <c r="A1336" s="5"/>
      <c r="B1336" s="15" t="s">
        <v>22</v>
      </c>
      <c r="C1336" s="11"/>
      <c r="D1336" s="11"/>
      <c r="E1336" s="27"/>
      <c r="F1336" s="11"/>
      <c r="G1336" s="21"/>
    </row>
    <row r="1337" spans="1:8" ht="15">
      <c r="A1337" s="5"/>
      <c r="B1337" s="3">
        <v>38251</v>
      </c>
      <c r="C1337" s="11"/>
      <c r="D1337" s="11"/>
      <c r="E1337" s="27"/>
      <c r="F1337" s="11"/>
      <c r="G1337" s="21"/>
      <c r="H1337" s="1"/>
    </row>
    <row r="1338" spans="5:8" ht="15">
      <c r="E1338" s="25"/>
      <c r="H1338" s="1"/>
    </row>
    <row r="1339" spans="1:9" ht="15">
      <c r="A1339" s="16" t="s">
        <v>23</v>
      </c>
      <c r="B1339" t="s">
        <v>43</v>
      </c>
      <c r="C1339" s="17" t="s">
        <v>24</v>
      </c>
      <c r="D1339" s="17" t="s">
        <v>30</v>
      </c>
      <c r="E1339" s="17" t="s">
        <v>25</v>
      </c>
      <c r="F1339" s="29" t="s">
        <v>37</v>
      </c>
      <c r="G1339" s="17" t="s">
        <v>27</v>
      </c>
      <c r="H1339" s="17" t="s">
        <v>28</v>
      </c>
      <c r="I1339" s="18" t="s">
        <v>29</v>
      </c>
    </row>
    <row r="1340" spans="1:9" ht="15">
      <c r="A1340" s="19">
        <v>0</v>
      </c>
      <c r="B1340" s="32">
        <f>A1340/3.28</f>
        <v>0</v>
      </c>
      <c r="C1340" s="8">
        <v>21</v>
      </c>
      <c r="D1340" s="8">
        <f>(C1340*1.8)+32</f>
        <v>69.80000000000001</v>
      </c>
      <c r="E1340" s="8">
        <v>7.6</v>
      </c>
      <c r="F1340" s="26">
        <v>417</v>
      </c>
      <c r="G1340" s="8"/>
      <c r="H1340" s="20"/>
      <c r="I1340" s="9"/>
    </row>
    <row r="1341" spans="1:9" ht="15">
      <c r="A1341" s="19">
        <v>1</v>
      </c>
      <c r="B1341" s="32">
        <f aca="true" t="shared" si="30" ref="B1341:B1357">A1341/3.28</f>
        <v>0.3048780487804878</v>
      </c>
      <c r="C1341" s="8">
        <v>20.6</v>
      </c>
      <c r="D1341" s="8">
        <f>(C1341*1.8)+32</f>
        <v>69.08000000000001</v>
      </c>
      <c r="E1341" s="8">
        <v>7.6</v>
      </c>
      <c r="F1341" s="26">
        <v>418</v>
      </c>
      <c r="G1341" s="8"/>
      <c r="H1341" s="20"/>
      <c r="I1341" s="9"/>
    </row>
    <row r="1342" spans="1:9" ht="15">
      <c r="A1342" s="19">
        <v>2</v>
      </c>
      <c r="B1342" s="32">
        <f t="shared" si="30"/>
        <v>0.6097560975609756</v>
      </c>
      <c r="C1342" s="8">
        <v>20.3</v>
      </c>
      <c r="D1342" s="8">
        <f>(C1342*1.8)+32</f>
        <v>68.53999999999999</v>
      </c>
      <c r="E1342" s="8">
        <v>7.5</v>
      </c>
      <c r="F1342" s="26">
        <v>418</v>
      </c>
      <c r="G1342" s="8"/>
      <c r="H1342" s="21"/>
      <c r="I1342" s="12"/>
    </row>
    <row r="1343" spans="1:9" ht="15">
      <c r="A1343" s="19">
        <v>3</v>
      </c>
      <c r="B1343" s="32">
        <f t="shared" si="30"/>
        <v>0.9146341463414634</v>
      </c>
      <c r="C1343" s="8">
        <v>20.2</v>
      </c>
      <c r="D1343" s="8">
        <f>(C1343*1.8)+32</f>
        <v>68.36</v>
      </c>
      <c r="E1343" s="8">
        <v>7.2</v>
      </c>
      <c r="F1343" s="26">
        <v>418</v>
      </c>
      <c r="G1343" s="8"/>
      <c r="H1343" s="21"/>
      <c r="I1343" s="12"/>
    </row>
    <row r="1344" spans="1:9" ht="15">
      <c r="A1344" s="19">
        <v>4</v>
      </c>
      <c r="B1344" s="32">
        <f t="shared" si="30"/>
        <v>1.2195121951219512</v>
      </c>
      <c r="C1344" s="8">
        <v>20.2</v>
      </c>
      <c r="D1344" s="8">
        <f aca="true" t="shared" si="31" ref="D1344:D1350">(C1345*1.8)+32</f>
        <v>64.4</v>
      </c>
      <c r="E1344" s="8">
        <v>7</v>
      </c>
      <c r="F1344" s="26">
        <v>418</v>
      </c>
      <c r="G1344" s="8"/>
      <c r="H1344" s="21"/>
      <c r="I1344" s="12"/>
    </row>
    <row r="1345" spans="1:9" ht="15">
      <c r="A1345" s="19">
        <v>5</v>
      </c>
      <c r="B1345" s="32">
        <f t="shared" si="30"/>
        <v>1.524390243902439</v>
      </c>
      <c r="C1345" s="8">
        <v>18</v>
      </c>
      <c r="D1345" s="8">
        <f t="shared" si="31"/>
        <v>55.22</v>
      </c>
      <c r="E1345" s="8">
        <v>8.3</v>
      </c>
      <c r="F1345" s="26">
        <v>492</v>
      </c>
      <c r="G1345" s="8"/>
      <c r="H1345" s="21"/>
      <c r="I1345" s="12"/>
    </row>
    <row r="1346" spans="1:9" ht="15">
      <c r="A1346" s="22">
        <v>6</v>
      </c>
      <c r="B1346" s="32">
        <f t="shared" si="30"/>
        <v>1.829268292682927</v>
      </c>
      <c r="C1346" s="8">
        <v>12.9</v>
      </c>
      <c r="D1346" s="8">
        <f t="shared" si="31"/>
        <v>48.92</v>
      </c>
      <c r="E1346" s="11">
        <v>4.6</v>
      </c>
      <c r="F1346" s="27">
        <v>508</v>
      </c>
      <c r="G1346" s="11"/>
      <c r="H1346" s="21"/>
      <c r="I1346" s="12"/>
    </row>
    <row r="1347" spans="1:9" ht="15">
      <c r="A1347" s="22">
        <v>7</v>
      </c>
      <c r="B1347" s="32">
        <f t="shared" si="30"/>
        <v>2.1341463414634148</v>
      </c>
      <c r="C1347" s="11">
        <v>9.4</v>
      </c>
      <c r="D1347" s="8">
        <f t="shared" si="31"/>
        <v>45.68</v>
      </c>
      <c r="E1347" s="11">
        <v>5</v>
      </c>
      <c r="F1347" s="27">
        <v>508</v>
      </c>
      <c r="G1347" s="11"/>
      <c r="H1347" s="21"/>
      <c r="I1347" s="12"/>
    </row>
    <row r="1348" spans="1:9" ht="15">
      <c r="A1348" s="22">
        <v>8</v>
      </c>
      <c r="B1348" s="32">
        <f t="shared" si="30"/>
        <v>2.4390243902439024</v>
      </c>
      <c r="C1348" s="11">
        <v>7.6</v>
      </c>
      <c r="D1348" s="8">
        <f t="shared" si="31"/>
        <v>43.52</v>
      </c>
      <c r="E1348" s="11">
        <v>0.6</v>
      </c>
      <c r="F1348" s="27">
        <v>512</v>
      </c>
      <c r="G1348" s="11"/>
      <c r="H1348" s="21"/>
      <c r="I1348" s="12"/>
    </row>
    <row r="1349" spans="1:9" ht="15">
      <c r="A1349" s="22">
        <v>9</v>
      </c>
      <c r="B1349" s="32">
        <f t="shared" si="30"/>
        <v>2.7439024390243905</v>
      </c>
      <c r="C1349" s="11">
        <v>6.4</v>
      </c>
      <c r="D1349" s="8">
        <f t="shared" si="31"/>
        <v>42.08</v>
      </c>
      <c r="E1349" s="11">
        <v>0</v>
      </c>
      <c r="F1349" s="27">
        <v>517</v>
      </c>
      <c r="G1349" s="11"/>
      <c r="H1349" s="21"/>
      <c r="I1349" s="12"/>
    </row>
    <row r="1350" spans="1:9" ht="15">
      <c r="A1350" s="22">
        <v>10</v>
      </c>
      <c r="B1350" s="32">
        <f t="shared" si="30"/>
        <v>3.048780487804878</v>
      </c>
      <c r="C1350" s="11">
        <v>5.6</v>
      </c>
      <c r="D1350" s="8">
        <f t="shared" si="31"/>
        <v>32</v>
      </c>
      <c r="E1350" s="11">
        <v>0</v>
      </c>
      <c r="F1350" s="27">
        <v>526</v>
      </c>
      <c r="G1350" s="11"/>
      <c r="H1350" s="21"/>
      <c r="I1350" s="12"/>
    </row>
    <row r="1351" spans="1:9" ht="15">
      <c r="A1351" s="22">
        <v>11</v>
      </c>
      <c r="B1351" s="32">
        <f t="shared" si="30"/>
        <v>3.353658536585366</v>
      </c>
      <c r="C1351" s="11"/>
      <c r="D1351" s="8">
        <f aca="true" t="shared" si="32" ref="D1351:D1357">(C1351*1.8)+32</f>
        <v>32</v>
      </c>
      <c r="E1351" s="11">
        <v>0</v>
      </c>
      <c r="F1351" s="27"/>
      <c r="G1351" s="11"/>
      <c r="H1351" s="21"/>
      <c r="I1351" s="12"/>
    </row>
    <row r="1352" spans="1:9" ht="15">
      <c r="A1352" s="22">
        <v>12</v>
      </c>
      <c r="B1352" s="32">
        <f t="shared" si="30"/>
        <v>3.658536585365854</v>
      </c>
      <c r="C1352" s="11"/>
      <c r="D1352" s="8">
        <f t="shared" si="32"/>
        <v>32</v>
      </c>
      <c r="E1352" s="11">
        <v>0</v>
      </c>
      <c r="F1352" s="27"/>
      <c r="G1352" s="11"/>
      <c r="H1352" s="21"/>
      <c r="I1352" s="12"/>
    </row>
    <row r="1353" spans="1:9" ht="15">
      <c r="A1353" s="22">
        <v>13</v>
      </c>
      <c r="B1353" s="32">
        <f t="shared" si="30"/>
        <v>3.963414634146342</v>
      </c>
      <c r="C1353" s="11"/>
      <c r="D1353" s="8">
        <f t="shared" si="32"/>
        <v>32</v>
      </c>
      <c r="E1353" s="11">
        <v>0</v>
      </c>
      <c r="F1353" s="27"/>
      <c r="G1353" s="11"/>
      <c r="H1353" s="21"/>
      <c r="I1353" s="12"/>
    </row>
    <row r="1354" spans="1:9" ht="15">
      <c r="A1354" s="22">
        <v>14</v>
      </c>
      <c r="B1354" s="32">
        <f t="shared" si="30"/>
        <v>4.2682926829268295</v>
      </c>
      <c r="C1354" s="11"/>
      <c r="D1354" s="8">
        <f t="shared" si="32"/>
        <v>32</v>
      </c>
      <c r="E1354" s="11">
        <v>0</v>
      </c>
      <c r="F1354" s="27"/>
      <c r="G1354" s="11"/>
      <c r="H1354" s="21"/>
      <c r="I1354" s="12"/>
    </row>
    <row r="1355" spans="1:9" ht="15">
      <c r="A1355" s="22">
        <v>15</v>
      </c>
      <c r="B1355" s="32">
        <f t="shared" si="30"/>
        <v>4.573170731707317</v>
      </c>
      <c r="C1355" s="11"/>
      <c r="D1355" s="8">
        <f t="shared" si="32"/>
        <v>32</v>
      </c>
      <c r="E1355" s="11">
        <v>0</v>
      </c>
      <c r="F1355" s="27"/>
      <c r="G1355" s="11"/>
      <c r="H1355" s="21"/>
      <c r="I1355" s="12"/>
    </row>
    <row r="1356" spans="1:9" ht="15">
      <c r="A1356" s="22">
        <v>16</v>
      </c>
      <c r="B1356" s="32">
        <f t="shared" si="30"/>
        <v>4.878048780487805</v>
      </c>
      <c r="C1356" s="11"/>
      <c r="D1356" s="8">
        <f t="shared" si="32"/>
        <v>32</v>
      </c>
      <c r="E1356" s="11">
        <v>0</v>
      </c>
      <c r="F1356" s="27"/>
      <c r="G1356" s="11"/>
      <c r="H1356" s="21"/>
      <c r="I1356" s="12"/>
    </row>
    <row r="1357" spans="1:9" ht="15">
      <c r="A1357" s="22">
        <v>17</v>
      </c>
      <c r="B1357" s="32">
        <f t="shared" si="30"/>
        <v>5.182926829268293</v>
      </c>
      <c r="C1357" s="11"/>
      <c r="D1357" s="8">
        <f t="shared" si="32"/>
        <v>32</v>
      </c>
      <c r="E1357" s="11">
        <v>0</v>
      </c>
      <c r="F1357" s="27"/>
      <c r="G1357" s="11"/>
      <c r="H1357" s="21"/>
      <c r="I1357" s="12"/>
    </row>
    <row r="1358" spans="1:9" ht="15">
      <c r="A1358" s="22"/>
      <c r="B1358" s="32"/>
      <c r="C1358" s="11"/>
      <c r="D1358" s="8"/>
      <c r="E1358" s="11"/>
      <c r="F1358" s="27"/>
      <c r="G1358" s="11"/>
      <c r="H1358" s="21"/>
      <c r="I1358" s="12"/>
    </row>
    <row r="1359" spans="1:9" ht="15">
      <c r="A1359" s="22"/>
      <c r="B1359" s="32"/>
      <c r="C1359" s="11"/>
      <c r="D1359" s="8"/>
      <c r="E1359" s="11"/>
      <c r="F1359" s="27"/>
      <c r="G1359" s="11"/>
      <c r="H1359" s="21"/>
      <c r="I1359" s="12"/>
    </row>
    <row r="1364" spans="1:7" ht="15">
      <c r="A1364" s="5"/>
      <c r="B1364" s="15" t="s">
        <v>22</v>
      </c>
      <c r="C1364" s="11"/>
      <c r="D1364" s="11"/>
      <c r="E1364" s="27"/>
      <c r="F1364" s="11"/>
      <c r="G1364" s="21"/>
    </row>
    <row r="1365" spans="1:8" ht="15">
      <c r="A1365" s="5"/>
      <c r="B1365" s="3">
        <v>38285</v>
      </c>
      <c r="C1365" s="11"/>
      <c r="D1365" s="11"/>
      <c r="E1365" s="27"/>
      <c r="F1365" s="11"/>
      <c r="G1365" s="21"/>
      <c r="H1365" s="1"/>
    </row>
    <row r="1366" spans="5:8" ht="15">
      <c r="E1366" s="25"/>
      <c r="H1366" s="1"/>
    </row>
    <row r="1367" spans="1:9" ht="15">
      <c r="A1367" s="16" t="s">
        <v>23</v>
      </c>
      <c r="B1367" t="s">
        <v>43</v>
      </c>
      <c r="C1367" s="17" t="s">
        <v>24</v>
      </c>
      <c r="D1367" s="17" t="s">
        <v>30</v>
      </c>
      <c r="E1367" s="17" t="s">
        <v>25</v>
      </c>
      <c r="F1367" s="29" t="s">
        <v>37</v>
      </c>
      <c r="G1367" s="17" t="s">
        <v>27</v>
      </c>
      <c r="H1367" s="17" t="s">
        <v>28</v>
      </c>
      <c r="I1367" s="18" t="s">
        <v>29</v>
      </c>
    </row>
    <row r="1368" spans="1:9" ht="15">
      <c r="A1368" s="19">
        <v>0</v>
      </c>
      <c r="B1368" s="32">
        <f>A1368/3.28</f>
        <v>0</v>
      </c>
      <c r="C1368" s="8">
        <v>11.6</v>
      </c>
      <c r="D1368" s="8">
        <f aca="true" t="shared" si="33" ref="D1368:D1387">(C1368*1.8)+32</f>
        <v>52.879999999999995</v>
      </c>
      <c r="E1368" s="8">
        <v>8.1</v>
      </c>
      <c r="F1368" s="26">
        <v>451</v>
      </c>
      <c r="G1368" s="8"/>
      <c r="H1368" s="20"/>
      <c r="I1368" s="9"/>
    </row>
    <row r="1369" spans="1:9" ht="15">
      <c r="A1369" s="19">
        <v>1</v>
      </c>
      <c r="B1369" s="32">
        <f aca="true" t="shared" si="34" ref="B1369:B1387">A1369/3.28</f>
        <v>0.3048780487804878</v>
      </c>
      <c r="C1369" s="8">
        <v>11.6</v>
      </c>
      <c r="D1369" s="8">
        <f t="shared" si="33"/>
        <v>52.879999999999995</v>
      </c>
      <c r="E1369" s="8">
        <v>8.1</v>
      </c>
      <c r="F1369" s="26">
        <v>451</v>
      </c>
      <c r="G1369" s="8"/>
      <c r="H1369" s="20"/>
      <c r="I1369" s="9"/>
    </row>
    <row r="1370" spans="1:9" ht="15">
      <c r="A1370" s="19">
        <v>2</v>
      </c>
      <c r="B1370" s="32">
        <f t="shared" si="34"/>
        <v>0.6097560975609756</v>
      </c>
      <c r="C1370" s="8">
        <v>11.4</v>
      </c>
      <c r="D1370" s="8">
        <f t="shared" si="33"/>
        <v>52.519999999999996</v>
      </c>
      <c r="E1370" s="8">
        <v>8</v>
      </c>
      <c r="F1370" s="26">
        <v>451</v>
      </c>
      <c r="G1370" s="8"/>
      <c r="H1370" s="21"/>
      <c r="I1370" s="12"/>
    </row>
    <row r="1371" spans="1:9" ht="15">
      <c r="A1371" s="19">
        <v>3</v>
      </c>
      <c r="B1371" s="32">
        <f t="shared" si="34"/>
        <v>0.9146341463414634</v>
      </c>
      <c r="C1371" s="8">
        <v>11.4</v>
      </c>
      <c r="D1371" s="8">
        <f t="shared" si="33"/>
        <v>52.519999999999996</v>
      </c>
      <c r="E1371" s="8">
        <v>7.9</v>
      </c>
      <c r="F1371" s="26">
        <v>451</v>
      </c>
      <c r="G1371" s="8"/>
      <c r="H1371" s="21"/>
      <c r="I1371" s="12"/>
    </row>
    <row r="1372" spans="1:9" ht="15">
      <c r="A1372" s="19">
        <v>4</v>
      </c>
      <c r="B1372" s="32">
        <f t="shared" si="34"/>
        <v>1.2195121951219512</v>
      </c>
      <c r="C1372" s="8">
        <v>11.2</v>
      </c>
      <c r="D1372" s="8">
        <f t="shared" si="33"/>
        <v>52.16</v>
      </c>
      <c r="E1372" s="8">
        <v>7.8</v>
      </c>
      <c r="F1372" s="26">
        <v>451</v>
      </c>
      <c r="G1372" s="8"/>
      <c r="H1372" s="21"/>
      <c r="I1372" s="12"/>
    </row>
    <row r="1373" spans="1:9" ht="15">
      <c r="A1373" s="19">
        <v>5</v>
      </c>
      <c r="B1373" s="32">
        <f t="shared" si="34"/>
        <v>1.524390243902439</v>
      </c>
      <c r="C1373" s="8">
        <v>11.2</v>
      </c>
      <c r="D1373" s="8">
        <f t="shared" si="33"/>
        <v>52.16</v>
      </c>
      <c r="E1373" s="8">
        <v>7.7</v>
      </c>
      <c r="F1373" s="26">
        <v>451</v>
      </c>
      <c r="G1373" s="8"/>
      <c r="H1373" s="21"/>
      <c r="I1373" s="12"/>
    </row>
    <row r="1374" spans="1:9" ht="15">
      <c r="A1374" s="22">
        <v>6</v>
      </c>
      <c r="B1374" s="32">
        <f t="shared" si="34"/>
        <v>1.829268292682927</v>
      </c>
      <c r="C1374" s="11">
        <v>11.1</v>
      </c>
      <c r="D1374" s="8">
        <f t="shared" si="33"/>
        <v>51.980000000000004</v>
      </c>
      <c r="E1374" s="11">
        <v>7.9</v>
      </c>
      <c r="F1374" s="27">
        <v>451</v>
      </c>
      <c r="G1374" s="11"/>
      <c r="H1374" s="21"/>
      <c r="I1374" s="12"/>
    </row>
    <row r="1375" spans="1:9" ht="15">
      <c r="A1375" s="22">
        <v>7</v>
      </c>
      <c r="B1375" s="32">
        <f t="shared" si="34"/>
        <v>2.1341463414634148</v>
      </c>
      <c r="C1375" s="11">
        <v>11.1</v>
      </c>
      <c r="D1375" s="8">
        <f t="shared" si="33"/>
        <v>51.980000000000004</v>
      </c>
      <c r="E1375" s="11">
        <v>7.5</v>
      </c>
      <c r="F1375" s="27">
        <v>452</v>
      </c>
      <c r="G1375" s="11"/>
      <c r="H1375" s="21"/>
      <c r="I1375" s="12"/>
    </row>
    <row r="1376" spans="1:9" ht="15">
      <c r="A1376" s="22">
        <v>8</v>
      </c>
      <c r="B1376" s="32">
        <f t="shared" si="34"/>
        <v>2.4390243902439024</v>
      </c>
      <c r="C1376" s="11">
        <v>9.2</v>
      </c>
      <c r="D1376" s="8">
        <f t="shared" si="33"/>
        <v>48.56</v>
      </c>
      <c r="E1376" s="11">
        <v>0.2</v>
      </c>
      <c r="F1376" s="27">
        <v>511</v>
      </c>
      <c r="G1376" s="11"/>
      <c r="H1376" s="21"/>
      <c r="I1376" s="12"/>
    </row>
    <row r="1377" spans="1:9" ht="15">
      <c r="A1377" s="22">
        <v>9</v>
      </c>
      <c r="B1377" s="32">
        <f t="shared" si="34"/>
        <v>2.7439024390243905</v>
      </c>
      <c r="C1377" s="11">
        <v>7.3</v>
      </c>
      <c r="D1377" s="8">
        <f t="shared" si="33"/>
        <v>45.14</v>
      </c>
      <c r="E1377" s="11">
        <v>0.1</v>
      </c>
      <c r="F1377" s="27">
        <v>523</v>
      </c>
      <c r="G1377" s="11"/>
      <c r="H1377" s="21"/>
      <c r="I1377" s="12"/>
    </row>
    <row r="1378" spans="1:9" ht="15">
      <c r="A1378" s="22">
        <v>10</v>
      </c>
      <c r="B1378" s="32">
        <f t="shared" si="34"/>
        <v>3.048780487804878</v>
      </c>
      <c r="C1378" s="11">
        <v>6</v>
      </c>
      <c r="D1378" s="8">
        <f t="shared" si="33"/>
        <v>42.8</v>
      </c>
      <c r="E1378" s="11">
        <v>0</v>
      </c>
      <c r="F1378" s="27">
        <v>529</v>
      </c>
      <c r="G1378" s="11"/>
      <c r="H1378" s="21"/>
      <c r="I1378" s="12"/>
    </row>
    <row r="1379" spans="1:9" ht="15">
      <c r="A1379" s="22">
        <v>11</v>
      </c>
      <c r="B1379" s="32">
        <f t="shared" si="34"/>
        <v>3.353658536585366</v>
      </c>
      <c r="C1379" s="11"/>
      <c r="D1379" s="8">
        <f t="shared" si="33"/>
        <v>32</v>
      </c>
      <c r="E1379" s="11"/>
      <c r="F1379" s="27"/>
      <c r="G1379" s="11"/>
      <c r="H1379" s="21"/>
      <c r="I1379" s="12"/>
    </row>
    <row r="1380" spans="1:9" ht="15">
      <c r="A1380" s="22">
        <v>12</v>
      </c>
      <c r="B1380" s="32">
        <f t="shared" si="34"/>
        <v>3.658536585365854</v>
      </c>
      <c r="C1380" s="11"/>
      <c r="D1380" s="8">
        <f t="shared" si="33"/>
        <v>32</v>
      </c>
      <c r="E1380" s="11"/>
      <c r="F1380" s="27"/>
      <c r="G1380" s="11"/>
      <c r="H1380" s="21"/>
      <c r="I1380" s="12"/>
    </row>
    <row r="1381" spans="1:9" ht="15">
      <c r="A1381" s="22">
        <v>13</v>
      </c>
      <c r="B1381" s="32">
        <f t="shared" si="34"/>
        <v>3.963414634146342</v>
      </c>
      <c r="C1381" s="11"/>
      <c r="D1381" s="8">
        <f t="shared" si="33"/>
        <v>32</v>
      </c>
      <c r="E1381" s="11"/>
      <c r="F1381" s="27"/>
      <c r="G1381" s="11"/>
      <c r="H1381" s="21"/>
      <c r="I1381" s="12"/>
    </row>
    <row r="1382" spans="1:9" ht="15">
      <c r="A1382" s="22">
        <v>14</v>
      </c>
      <c r="B1382" s="32">
        <f t="shared" si="34"/>
        <v>4.2682926829268295</v>
      </c>
      <c r="C1382" s="11"/>
      <c r="D1382" s="8">
        <f t="shared" si="33"/>
        <v>32</v>
      </c>
      <c r="E1382" s="11"/>
      <c r="F1382" s="27"/>
      <c r="G1382" s="11"/>
      <c r="H1382" s="21"/>
      <c r="I1382" s="12"/>
    </row>
    <row r="1383" spans="1:9" ht="15">
      <c r="A1383" s="22">
        <v>15</v>
      </c>
      <c r="B1383" s="32">
        <f t="shared" si="34"/>
        <v>4.573170731707317</v>
      </c>
      <c r="C1383" s="11"/>
      <c r="D1383" s="8">
        <f t="shared" si="33"/>
        <v>32</v>
      </c>
      <c r="E1383" s="11"/>
      <c r="F1383" s="27"/>
      <c r="G1383" s="11"/>
      <c r="H1383" s="21"/>
      <c r="I1383" s="12"/>
    </row>
    <row r="1384" spans="1:9" ht="15">
      <c r="A1384" s="22">
        <v>16</v>
      </c>
      <c r="B1384" s="32">
        <f t="shared" si="34"/>
        <v>4.878048780487805</v>
      </c>
      <c r="C1384" s="11"/>
      <c r="D1384" s="8">
        <f t="shared" si="33"/>
        <v>32</v>
      </c>
      <c r="E1384" s="11"/>
      <c r="F1384" s="27"/>
      <c r="G1384" s="11"/>
      <c r="H1384" s="21"/>
      <c r="I1384" s="12"/>
    </row>
    <row r="1385" spans="1:9" ht="15">
      <c r="A1385" s="22">
        <v>17</v>
      </c>
      <c r="B1385" s="32">
        <f t="shared" si="34"/>
        <v>5.182926829268293</v>
      </c>
      <c r="C1385" s="11"/>
      <c r="D1385" s="8">
        <f t="shared" si="33"/>
        <v>32</v>
      </c>
      <c r="E1385" s="11"/>
      <c r="F1385" s="27"/>
      <c r="G1385" s="11"/>
      <c r="H1385" s="21"/>
      <c r="I1385" s="12"/>
    </row>
    <row r="1386" spans="1:9" ht="15">
      <c r="A1386" s="22">
        <v>18</v>
      </c>
      <c r="B1386" s="32">
        <f t="shared" si="34"/>
        <v>5.487804878048781</v>
      </c>
      <c r="C1386" s="11"/>
      <c r="D1386" s="8">
        <f t="shared" si="33"/>
        <v>32</v>
      </c>
      <c r="E1386" s="11"/>
      <c r="F1386" s="27"/>
      <c r="G1386" s="11"/>
      <c r="H1386" s="21"/>
      <c r="I1386" s="12"/>
    </row>
    <row r="1387" spans="1:9" ht="15">
      <c r="A1387" s="22">
        <v>19</v>
      </c>
      <c r="B1387" s="32">
        <f t="shared" si="34"/>
        <v>5.7926829268292686</v>
      </c>
      <c r="C1387" s="11"/>
      <c r="D1387" s="8">
        <f t="shared" si="33"/>
        <v>32</v>
      </c>
      <c r="E1387" s="11"/>
      <c r="F1387" s="27"/>
      <c r="G1387" s="11"/>
      <c r="H1387" s="21"/>
      <c r="I1387" s="12"/>
    </row>
    <row r="1390" spans="1:9" ht="15">
      <c r="A1390" s="22"/>
      <c r="B1390" s="32"/>
      <c r="C1390" s="11"/>
      <c r="D1390" s="8"/>
      <c r="E1390" s="11"/>
      <c r="F1390" s="27"/>
      <c r="G1390" s="11"/>
      <c r="H1390" s="21"/>
      <c r="I1390" s="12"/>
    </row>
    <row r="1393" ht="15">
      <c r="B1393" t="s">
        <v>44</v>
      </c>
    </row>
    <row r="1394" ht="15">
      <c r="B1394" s="36">
        <v>1889</v>
      </c>
    </row>
    <row r="1396" spans="1:9" ht="15">
      <c r="A1396" t="s">
        <v>23</v>
      </c>
      <c r="B1396" t="s">
        <v>43</v>
      </c>
      <c r="C1396" t="s">
        <v>30</v>
      </c>
      <c r="D1396" t="s">
        <v>24</v>
      </c>
      <c r="E1396" t="s">
        <v>25</v>
      </c>
      <c r="F1396" t="s">
        <v>37</v>
      </c>
      <c r="G1396" t="s">
        <v>27</v>
      </c>
      <c r="H1396" t="s">
        <v>28</v>
      </c>
      <c r="I1396" t="s">
        <v>29</v>
      </c>
    </row>
    <row r="1397" spans="1:9" ht="15">
      <c r="A1397" s="32">
        <v>0.4268292682926829</v>
      </c>
      <c r="B1397" s="32">
        <v>1.4</v>
      </c>
      <c r="C1397" s="37">
        <v>33.5</v>
      </c>
      <c r="D1397" s="37">
        <v>0.84</v>
      </c>
      <c r="E1397" s="37">
        <v>3.8</v>
      </c>
      <c r="F1397">
        <v>461</v>
      </c>
      <c r="G1397">
        <v>7.47</v>
      </c>
      <c r="I1397">
        <v>27</v>
      </c>
    </row>
    <row r="1398" spans="1:9" ht="15">
      <c r="A1398" s="32">
        <v>0.9451219512195123</v>
      </c>
      <c r="B1398" s="32">
        <v>3.1</v>
      </c>
      <c r="C1398" s="37">
        <v>35.5</v>
      </c>
      <c r="D1398" s="37">
        <v>1.96</v>
      </c>
      <c r="E1398" s="37">
        <v>4</v>
      </c>
      <c r="F1398">
        <v>460.8</v>
      </c>
      <c r="G1398">
        <v>7.48</v>
      </c>
      <c r="I1398">
        <v>29.3</v>
      </c>
    </row>
    <row r="1399" spans="1:9" ht="15">
      <c r="A1399" s="32">
        <v>1.829268292682927</v>
      </c>
      <c r="B1399" s="32">
        <v>6</v>
      </c>
      <c r="C1399" s="37">
        <v>36.6</v>
      </c>
      <c r="D1399" s="37">
        <v>2.58</v>
      </c>
      <c r="E1399" s="37">
        <v>3.73</v>
      </c>
      <c r="F1399">
        <v>460.4</v>
      </c>
      <c r="G1399">
        <v>7.49</v>
      </c>
      <c r="I1399">
        <v>27.8</v>
      </c>
    </row>
    <row r="1400" spans="1:9" ht="15">
      <c r="A1400" s="32">
        <v>2.7439024390243905</v>
      </c>
      <c r="B1400" s="32">
        <v>9</v>
      </c>
      <c r="C1400" s="37">
        <v>36.9</v>
      </c>
      <c r="D1400" s="37">
        <v>2.74</v>
      </c>
      <c r="E1400" s="37">
        <v>3.63</v>
      </c>
      <c r="F1400">
        <v>459.9</v>
      </c>
      <c r="G1400">
        <v>7.48</v>
      </c>
      <c r="I1400">
        <v>27.2</v>
      </c>
    </row>
    <row r="1401" spans="1:9" ht="15">
      <c r="A1401" s="32">
        <v>3.658536585365854</v>
      </c>
      <c r="B1401" s="32">
        <v>12</v>
      </c>
      <c r="C1401" s="37">
        <v>37</v>
      </c>
      <c r="D1401" s="37">
        <v>2.8</v>
      </c>
      <c r="E1401" s="37">
        <v>3.58</v>
      </c>
      <c r="F1401">
        <v>459.6</v>
      </c>
      <c r="G1401">
        <v>7.5</v>
      </c>
      <c r="I1401">
        <v>26.8</v>
      </c>
    </row>
    <row r="1402" spans="1:9" ht="15">
      <c r="A1402" s="32">
        <v>4.603658536585366</v>
      </c>
      <c r="B1402" s="32">
        <v>15.1</v>
      </c>
      <c r="C1402" s="37">
        <v>37</v>
      </c>
      <c r="D1402" s="37">
        <v>2.8</v>
      </c>
      <c r="E1402" s="37">
        <v>3.42</v>
      </c>
      <c r="F1402">
        <v>459.9</v>
      </c>
      <c r="G1402">
        <v>7.5</v>
      </c>
      <c r="I1402">
        <v>25.7</v>
      </c>
    </row>
    <row r="1403" spans="1:9" ht="15">
      <c r="A1403" s="32">
        <v>5.670731707317074</v>
      </c>
      <c r="B1403" s="32">
        <v>18.6</v>
      </c>
      <c r="C1403" s="37">
        <v>37.1</v>
      </c>
      <c r="D1403" s="37">
        <v>2.86</v>
      </c>
      <c r="E1403" s="37">
        <v>3.2</v>
      </c>
      <c r="F1403">
        <v>459.8</v>
      </c>
      <c r="G1403">
        <v>7.53</v>
      </c>
      <c r="I1403">
        <v>24</v>
      </c>
    </row>
    <row r="1404" spans="1:9" ht="15">
      <c r="A1404" s="32">
        <v>6.585365853658537</v>
      </c>
      <c r="B1404" s="32">
        <v>21.6</v>
      </c>
      <c r="C1404" s="37">
        <v>37.2</v>
      </c>
      <c r="D1404" s="37">
        <v>2.91</v>
      </c>
      <c r="E1404" s="37">
        <v>2.61</v>
      </c>
      <c r="F1404">
        <v>462.3</v>
      </c>
      <c r="G1404">
        <v>7.55</v>
      </c>
      <c r="I1404">
        <v>19.6</v>
      </c>
    </row>
    <row r="1405" spans="1:9" ht="15">
      <c r="A1405" s="32">
        <v>7.317073170731708</v>
      </c>
      <c r="B1405" s="32">
        <v>24</v>
      </c>
      <c r="C1405" s="37">
        <v>37.3</v>
      </c>
      <c r="D1405" s="37">
        <v>2.97</v>
      </c>
      <c r="E1405" s="37">
        <v>2</v>
      </c>
      <c r="F1405">
        <v>464.2</v>
      </c>
      <c r="G1405">
        <v>7.48</v>
      </c>
      <c r="I1405">
        <v>15.1</v>
      </c>
    </row>
    <row r="1406" spans="1:9" ht="15">
      <c r="A1406" s="32">
        <v>8.26219512195122</v>
      </c>
      <c r="B1406" s="32">
        <v>27.1</v>
      </c>
      <c r="C1406" s="37">
        <v>37.3</v>
      </c>
      <c r="D1406" s="37">
        <v>2.97</v>
      </c>
      <c r="E1406" s="37">
        <v>0.8</v>
      </c>
      <c r="F1406">
        <v>465.6</v>
      </c>
      <c r="G1406">
        <v>7.42</v>
      </c>
      <c r="I1406">
        <v>5.8</v>
      </c>
    </row>
    <row r="1407" spans="1:9" ht="15">
      <c r="A1407" s="32">
        <v>9.176829268292684</v>
      </c>
      <c r="B1407" s="32">
        <v>30.1</v>
      </c>
      <c r="C1407" s="37">
        <v>37.4</v>
      </c>
      <c r="D1407" s="37">
        <v>3.02</v>
      </c>
      <c r="E1407" s="37">
        <v>0.47</v>
      </c>
      <c r="F1407">
        <v>467</v>
      </c>
      <c r="G1407">
        <v>7.44</v>
      </c>
      <c r="I1407">
        <v>3.6</v>
      </c>
    </row>
    <row r="1408" spans="1:9" ht="15">
      <c r="A1408" s="32">
        <v>10.060975609756099</v>
      </c>
      <c r="B1408" s="32">
        <v>33</v>
      </c>
      <c r="C1408" s="37">
        <v>37.4</v>
      </c>
      <c r="D1408" s="37">
        <v>3.02</v>
      </c>
      <c r="E1408" s="37">
        <v>0.34</v>
      </c>
      <c r="F1408">
        <v>469.6</v>
      </c>
      <c r="G1408">
        <v>7.41</v>
      </c>
      <c r="I1408">
        <v>2.6</v>
      </c>
    </row>
    <row r="1409" spans="1:9" ht="15">
      <c r="A1409" s="32">
        <v>11.067073170731707</v>
      </c>
      <c r="B1409" s="32">
        <v>36.3</v>
      </c>
      <c r="C1409" s="37">
        <v>37.4</v>
      </c>
      <c r="D1409" s="37">
        <v>3.02</v>
      </c>
      <c r="E1409" s="37">
        <v>0.57</v>
      </c>
      <c r="F1409">
        <v>472.1</v>
      </c>
      <c r="G1409">
        <v>7.4</v>
      </c>
      <c r="I1409">
        <v>4.3</v>
      </c>
    </row>
    <row r="1410" spans="1:9" ht="15">
      <c r="A1410" s="32">
        <v>12.042682926829269</v>
      </c>
      <c r="B1410" s="32">
        <v>39.5</v>
      </c>
      <c r="C1410" s="37">
        <v>37.5</v>
      </c>
      <c r="D1410" s="37">
        <v>3.08</v>
      </c>
      <c r="E1410" s="37">
        <v>0.54</v>
      </c>
      <c r="F1410">
        <v>473.5</v>
      </c>
      <c r="G1410">
        <v>7.38</v>
      </c>
      <c r="I1410">
        <v>4</v>
      </c>
    </row>
    <row r="1411" spans="1:9" ht="15">
      <c r="A1411" s="32">
        <v>12.865853658536587</v>
      </c>
      <c r="B1411" s="32">
        <v>42.2</v>
      </c>
      <c r="C1411" s="37">
        <v>37.5</v>
      </c>
      <c r="D1411" s="37">
        <v>3.08</v>
      </c>
      <c r="E1411" s="37">
        <v>0.46</v>
      </c>
      <c r="F1411">
        <v>474.3</v>
      </c>
      <c r="G1411">
        <v>7.45</v>
      </c>
      <c r="I1411">
        <v>3.5</v>
      </c>
    </row>
    <row r="1412" spans="1:9" ht="15">
      <c r="A1412" s="32">
        <v>13.841463414634147</v>
      </c>
      <c r="B1412" s="32">
        <v>45.4</v>
      </c>
      <c r="C1412" s="37">
        <v>37.6</v>
      </c>
      <c r="D1412" s="37">
        <v>3.14</v>
      </c>
      <c r="E1412" s="37">
        <v>0.44</v>
      </c>
      <c r="F1412">
        <v>476</v>
      </c>
      <c r="G1412">
        <v>7.33</v>
      </c>
      <c r="I1412">
        <v>3.3</v>
      </c>
    </row>
    <row r="1413" spans="1:9" ht="15">
      <c r="A1413" s="32">
        <v>14.634146341463415</v>
      </c>
      <c r="B1413" s="32">
        <v>48</v>
      </c>
      <c r="C1413" s="37">
        <v>37.6</v>
      </c>
      <c r="D1413" s="37">
        <v>3.14</v>
      </c>
      <c r="E1413" s="37">
        <v>0.25</v>
      </c>
      <c r="F1413">
        <v>480</v>
      </c>
      <c r="G1413">
        <v>7.38</v>
      </c>
      <c r="I1413">
        <v>1.9</v>
      </c>
    </row>
    <row r="1414" spans="1:9" ht="15">
      <c r="A1414" s="32">
        <v>15.640243902439025</v>
      </c>
      <c r="B1414" s="32">
        <v>51.3</v>
      </c>
      <c r="C1414" s="37">
        <v>37.7</v>
      </c>
      <c r="D1414" s="37">
        <v>3.19</v>
      </c>
      <c r="E1414" s="37">
        <v>0.22</v>
      </c>
      <c r="F1414">
        <v>487.7</v>
      </c>
      <c r="G1414">
        <v>7.37</v>
      </c>
      <c r="I1414">
        <v>1.6</v>
      </c>
    </row>
    <row r="1415" spans="1:9" ht="15">
      <c r="A1415" s="32">
        <v>16.554878048780488</v>
      </c>
      <c r="B1415" s="32">
        <v>54.3</v>
      </c>
      <c r="C1415" s="37">
        <v>37.8</v>
      </c>
      <c r="D1415" s="37">
        <v>3.25</v>
      </c>
      <c r="E1415" s="37">
        <v>0.16</v>
      </c>
      <c r="F1415">
        <v>499.7</v>
      </c>
      <c r="G1415">
        <v>7.36</v>
      </c>
      <c r="I1415">
        <v>1.2</v>
      </c>
    </row>
    <row r="1416" spans="1:9" ht="15">
      <c r="A1416" s="32">
        <v>17.5609756097561</v>
      </c>
      <c r="B1416" s="32">
        <v>57.6</v>
      </c>
      <c r="C1416" s="37">
        <v>37.8</v>
      </c>
      <c r="D1416" s="37">
        <v>3.25</v>
      </c>
      <c r="E1416" s="37">
        <v>0.13</v>
      </c>
      <c r="F1416">
        <v>512.6</v>
      </c>
      <c r="G1416">
        <v>7.3</v>
      </c>
      <c r="I1416">
        <v>1</v>
      </c>
    </row>
    <row r="1417" spans="1:9" ht="15">
      <c r="A1417" s="32">
        <v>18.414634146341463</v>
      </c>
      <c r="B1417" s="32">
        <v>60.4</v>
      </c>
      <c r="C1417" s="37">
        <v>38.1</v>
      </c>
      <c r="D1417" s="37">
        <v>3.42</v>
      </c>
      <c r="E1417" s="37">
        <v>0.13</v>
      </c>
      <c r="F1417">
        <v>519.6</v>
      </c>
      <c r="G1417">
        <v>7.28</v>
      </c>
      <c r="I1417">
        <v>1</v>
      </c>
    </row>
    <row r="1418" spans="1:2" ht="15">
      <c r="A1418" s="32"/>
      <c r="B1418" s="32"/>
    </row>
    <row r="1419" spans="1:2" ht="15">
      <c r="A1419" s="32"/>
      <c r="B1419" s="32"/>
    </row>
    <row r="1420" spans="1:2" ht="15">
      <c r="A1420" s="32"/>
      <c r="B1420" s="32"/>
    </row>
    <row r="1421" spans="1:2" ht="15">
      <c r="A1421" s="32"/>
      <c r="B1421" s="32"/>
    </row>
    <row r="1422" spans="1:2" ht="15">
      <c r="A1422" s="32"/>
      <c r="B1422" s="32"/>
    </row>
    <row r="1423" spans="1:7" ht="15">
      <c r="A1423" s="5"/>
      <c r="B1423" s="15" t="s">
        <v>22</v>
      </c>
      <c r="C1423" s="11"/>
      <c r="D1423" s="11"/>
      <c r="E1423" s="27"/>
      <c r="F1423" s="11"/>
      <c r="G1423" s="21"/>
    </row>
    <row r="1424" spans="1:8" ht="15">
      <c r="A1424" s="5"/>
      <c r="B1424" s="3">
        <v>38456</v>
      </c>
      <c r="C1424" s="11"/>
      <c r="D1424" s="11"/>
      <c r="E1424" s="27"/>
      <c r="F1424" s="11"/>
      <c r="G1424" s="21"/>
      <c r="H1424" s="1"/>
    </row>
    <row r="1425" spans="5:8" ht="15">
      <c r="E1425" s="25"/>
      <c r="H1425" s="1"/>
    </row>
    <row r="1426" spans="1:9" ht="15">
      <c r="A1426" s="16" t="s">
        <v>23</v>
      </c>
      <c r="B1426" t="s">
        <v>43</v>
      </c>
      <c r="C1426" s="17" t="s">
        <v>24</v>
      </c>
      <c r="D1426" s="17" t="s">
        <v>30</v>
      </c>
      <c r="E1426" s="17" t="s">
        <v>25</v>
      </c>
      <c r="F1426" s="29" t="s">
        <v>37</v>
      </c>
      <c r="G1426" s="17" t="s">
        <v>27</v>
      </c>
      <c r="H1426" s="17" t="s">
        <v>28</v>
      </c>
      <c r="I1426" s="18" t="s">
        <v>29</v>
      </c>
    </row>
    <row r="1427" spans="1:9" ht="15">
      <c r="A1427" s="19">
        <v>0</v>
      </c>
      <c r="B1427" s="32">
        <f>A1427/3.28</f>
        <v>0</v>
      </c>
      <c r="C1427" s="8"/>
      <c r="D1427" s="8">
        <f>(C1427*1.8)+32</f>
        <v>32</v>
      </c>
      <c r="E1427" s="8"/>
      <c r="F1427" s="26"/>
      <c r="G1427" s="8"/>
      <c r="H1427" s="20"/>
      <c r="I1427" s="9"/>
    </row>
    <row r="1428" spans="1:9" ht="15">
      <c r="A1428" s="19">
        <v>1</v>
      </c>
      <c r="B1428" s="32">
        <f>A1428/3.28</f>
        <v>0.3048780487804878</v>
      </c>
      <c r="C1428" s="8"/>
      <c r="D1428" s="8">
        <f>(C1428*1.8)+32</f>
        <v>32</v>
      </c>
      <c r="E1428" s="8"/>
      <c r="F1428" s="26"/>
      <c r="G1428" s="8"/>
      <c r="H1428" s="20"/>
      <c r="I1428" s="9"/>
    </row>
    <row r="1429" spans="1:9" ht="15">
      <c r="A1429" s="19">
        <v>2</v>
      </c>
      <c r="B1429" s="32">
        <f>A1429/3.28</f>
        <v>0.6097560975609756</v>
      </c>
      <c r="C1429" s="8"/>
      <c r="D1429" s="8">
        <f>(C1429*1.8)+32</f>
        <v>32</v>
      </c>
      <c r="E1429" s="8"/>
      <c r="F1429" s="26"/>
      <c r="G1429" s="8"/>
      <c r="H1429" s="21"/>
      <c r="I1429" s="12"/>
    </row>
    <row r="1430" spans="1:9" ht="15">
      <c r="A1430" s="19"/>
      <c r="B1430" s="32"/>
      <c r="C1430" s="8"/>
      <c r="D1430" s="8"/>
      <c r="E1430" s="8"/>
      <c r="F1430" s="26"/>
      <c r="G1430" s="8"/>
      <c r="H1430" s="21"/>
      <c r="I1430" s="12"/>
    </row>
    <row r="1431" spans="1:9" ht="15">
      <c r="A1431" s="19"/>
      <c r="B1431" s="32" t="s">
        <v>45</v>
      </c>
      <c r="C1431" s="8"/>
      <c r="D1431" s="8"/>
      <c r="E1431" s="8"/>
      <c r="F1431" s="26"/>
      <c r="G1431" s="8"/>
      <c r="H1431" s="21"/>
      <c r="I1431" s="12"/>
    </row>
    <row r="1432" spans="1:9" ht="15">
      <c r="A1432" s="19"/>
      <c r="B1432" s="32"/>
      <c r="C1432" s="8"/>
      <c r="D1432" s="8"/>
      <c r="E1432" s="8"/>
      <c r="F1432" s="26"/>
      <c r="G1432" s="8"/>
      <c r="H1432" s="21"/>
      <c r="I1432" s="12"/>
    </row>
    <row r="1433" spans="1:2" ht="15">
      <c r="A1433" s="32"/>
      <c r="B1433" s="32"/>
    </row>
    <row r="1438" spans="2:8" ht="15">
      <c r="B1438" s="15" t="s">
        <v>22</v>
      </c>
      <c r="C1438" s="8"/>
      <c r="D1438" s="7"/>
      <c r="E1438" s="26"/>
      <c r="F1438" s="7"/>
      <c r="G1438" s="7"/>
      <c r="H1438" s="12"/>
    </row>
    <row r="1439" spans="2:8" ht="15">
      <c r="B1439" s="3">
        <v>38525</v>
      </c>
      <c r="C1439" s="8"/>
      <c r="D1439" s="7"/>
      <c r="E1439" s="26"/>
      <c r="F1439" s="7"/>
      <c r="G1439" s="7"/>
      <c r="H1439" s="12"/>
    </row>
    <row r="1440" spans="2:8" ht="15">
      <c r="B1440" s="15"/>
      <c r="C1440" s="8"/>
      <c r="D1440" s="7"/>
      <c r="E1440" s="26"/>
      <c r="F1440" s="7"/>
      <c r="G1440" s="7"/>
      <c r="H1440" s="12"/>
    </row>
    <row r="1441" spans="1:8" ht="15">
      <c r="A1441" s="16" t="s">
        <v>23</v>
      </c>
      <c r="B1441" s="17" t="s">
        <v>30</v>
      </c>
      <c r="C1441" s="23" t="s">
        <v>24</v>
      </c>
      <c r="D1441" s="17" t="s">
        <v>25</v>
      </c>
      <c r="E1441" s="29" t="s">
        <v>37</v>
      </c>
      <c r="F1441" s="17" t="s">
        <v>27</v>
      </c>
      <c r="G1441" s="17" t="s">
        <v>28</v>
      </c>
      <c r="H1441" s="18" t="s">
        <v>29</v>
      </c>
    </row>
    <row r="1442" spans="1:8" ht="15">
      <c r="A1442" s="10">
        <v>0.22</v>
      </c>
      <c r="B1442" s="10">
        <v>76.7</v>
      </c>
      <c r="C1442" s="48">
        <f aca="true" t="shared" si="35" ref="C1442:C1455">(B1442-32)*0.56</f>
        <v>25.032000000000004</v>
      </c>
      <c r="D1442" s="10">
        <v>9.92</v>
      </c>
      <c r="E1442" s="10">
        <v>417.7</v>
      </c>
      <c r="F1442" s="10">
        <v>8.63</v>
      </c>
      <c r="G1442" s="10"/>
      <c r="H1442" s="10">
        <v>120.6</v>
      </c>
    </row>
    <row r="1443" spans="1:8" ht="15">
      <c r="A1443" s="10">
        <v>1.03</v>
      </c>
      <c r="B1443" s="10">
        <v>75.8</v>
      </c>
      <c r="C1443" s="48">
        <f t="shared" si="35"/>
        <v>24.528000000000002</v>
      </c>
      <c r="D1443" s="10">
        <v>9.78</v>
      </c>
      <c r="E1443" s="10">
        <v>417.2</v>
      </c>
      <c r="F1443" s="10">
        <v>8.61</v>
      </c>
      <c r="G1443" s="10"/>
      <c r="H1443" s="10">
        <v>117.9</v>
      </c>
    </row>
    <row r="1444" spans="1:8" ht="15">
      <c r="A1444" s="10">
        <v>2.06</v>
      </c>
      <c r="B1444" s="10">
        <v>74.1</v>
      </c>
      <c r="C1444" s="48">
        <f t="shared" si="35"/>
        <v>23.576</v>
      </c>
      <c r="D1444" s="10">
        <v>10.26</v>
      </c>
      <c r="E1444" s="10">
        <v>417.7</v>
      </c>
      <c r="F1444" s="10">
        <v>8.59</v>
      </c>
      <c r="G1444" s="10"/>
      <c r="H1444" s="10">
        <v>121.4</v>
      </c>
    </row>
    <row r="1445" spans="1:8" ht="15">
      <c r="A1445" s="10">
        <v>3.01</v>
      </c>
      <c r="B1445" s="10">
        <v>70.9</v>
      </c>
      <c r="C1445" s="48">
        <f t="shared" si="35"/>
        <v>21.784000000000006</v>
      </c>
      <c r="D1445" s="10">
        <v>10.58</v>
      </c>
      <c r="E1445" s="10">
        <v>424.3</v>
      </c>
      <c r="F1445" s="10">
        <v>8.52</v>
      </c>
      <c r="G1445" s="10"/>
      <c r="H1445" s="10">
        <v>121</v>
      </c>
    </row>
    <row r="1446" spans="1:8" ht="15">
      <c r="A1446" s="10">
        <v>4.06</v>
      </c>
      <c r="B1446" s="10">
        <v>61.2</v>
      </c>
      <c r="C1446" s="48">
        <f t="shared" si="35"/>
        <v>16.352000000000004</v>
      </c>
      <c r="D1446" s="10">
        <v>12.02</v>
      </c>
      <c r="E1446" s="10">
        <v>434.6</v>
      </c>
      <c r="F1446" s="10">
        <v>8.39</v>
      </c>
      <c r="G1446" s="10"/>
      <c r="H1446" s="10">
        <v>123.4</v>
      </c>
    </row>
    <row r="1447" spans="1:8" ht="15">
      <c r="A1447" s="10">
        <v>5.05</v>
      </c>
      <c r="B1447" s="10">
        <v>52.3</v>
      </c>
      <c r="C1447" s="48">
        <f t="shared" si="35"/>
        <v>11.368</v>
      </c>
      <c r="D1447" s="10">
        <v>9.99</v>
      </c>
      <c r="E1447" s="10">
        <v>459</v>
      </c>
      <c r="F1447" s="10">
        <v>7.99</v>
      </c>
      <c r="G1447" s="10"/>
      <c r="H1447" s="10">
        <v>92</v>
      </c>
    </row>
    <row r="1448" spans="1:8" ht="15">
      <c r="A1448" s="10">
        <v>6.01</v>
      </c>
      <c r="B1448" s="10">
        <v>46.5</v>
      </c>
      <c r="C1448" s="48">
        <f t="shared" si="35"/>
        <v>8.120000000000001</v>
      </c>
      <c r="D1448" s="10">
        <v>6.7</v>
      </c>
      <c r="E1448" s="10">
        <v>470.9</v>
      </c>
      <c r="F1448" s="10">
        <v>7.71</v>
      </c>
      <c r="G1448" s="10"/>
      <c r="H1448" s="10">
        <v>57.1</v>
      </c>
    </row>
    <row r="1449" spans="1:8" ht="15">
      <c r="A1449" s="10">
        <v>7.04</v>
      </c>
      <c r="B1449" s="10">
        <v>42.9</v>
      </c>
      <c r="C1449" s="48">
        <f t="shared" si="35"/>
        <v>6.104</v>
      </c>
      <c r="D1449" s="10">
        <v>3.3</v>
      </c>
      <c r="E1449" s="10">
        <v>475.4</v>
      </c>
      <c r="F1449" s="10">
        <v>7.55</v>
      </c>
      <c r="G1449" s="10"/>
      <c r="H1449" s="10">
        <v>26.8</v>
      </c>
    </row>
    <row r="1450" spans="1:8" ht="15">
      <c r="A1450" s="10">
        <v>8.08</v>
      </c>
      <c r="B1450" s="10">
        <v>41.1</v>
      </c>
      <c r="C1450" s="48">
        <f t="shared" si="35"/>
        <v>5.096000000000001</v>
      </c>
      <c r="D1450" s="10">
        <v>2.39</v>
      </c>
      <c r="E1450" s="10">
        <v>476</v>
      </c>
      <c r="F1450" s="10">
        <v>7.51</v>
      </c>
      <c r="G1450" s="10"/>
      <c r="H1450" s="10">
        <v>18.9</v>
      </c>
    </row>
    <row r="1451" spans="1:8" ht="15">
      <c r="A1451" s="10">
        <v>9.02</v>
      </c>
      <c r="B1451" s="10">
        <v>39.8</v>
      </c>
      <c r="C1451" s="48">
        <f t="shared" si="35"/>
        <v>4.3679999999999986</v>
      </c>
      <c r="D1451" s="10">
        <v>1.78</v>
      </c>
      <c r="E1451" s="10">
        <v>481.9</v>
      </c>
      <c r="F1451" s="10">
        <v>7.44</v>
      </c>
      <c r="G1451" s="10"/>
      <c r="H1451" s="10">
        <v>13.8</v>
      </c>
    </row>
    <row r="1452" spans="1:8" ht="15">
      <c r="A1452" s="10">
        <v>10</v>
      </c>
      <c r="B1452" s="10">
        <v>39.4</v>
      </c>
      <c r="C1452" s="48">
        <f t="shared" si="35"/>
        <v>4.143999999999999</v>
      </c>
      <c r="D1452" s="10">
        <v>1.54</v>
      </c>
      <c r="E1452" s="10">
        <v>484.3</v>
      </c>
      <c r="F1452" s="10">
        <v>7.42</v>
      </c>
      <c r="G1452" s="10"/>
      <c r="H1452" s="10">
        <v>11.9</v>
      </c>
    </row>
    <row r="1453" spans="1:8" ht="15">
      <c r="A1453" s="10">
        <v>11.05</v>
      </c>
      <c r="B1453" s="10">
        <v>39.3</v>
      </c>
      <c r="C1453" s="48">
        <f t="shared" si="35"/>
        <v>4.087999999999999</v>
      </c>
      <c r="D1453" s="10">
        <v>1.41</v>
      </c>
      <c r="E1453" s="10">
        <v>485.5</v>
      </c>
      <c r="F1453" s="10">
        <v>7.41</v>
      </c>
      <c r="G1453" s="10"/>
      <c r="H1453" s="10">
        <v>10.9</v>
      </c>
    </row>
    <row r="1454" spans="1:8" ht="15">
      <c r="A1454" s="10">
        <v>12.1</v>
      </c>
      <c r="B1454" s="10">
        <v>39.3</v>
      </c>
      <c r="C1454" s="48">
        <f t="shared" si="35"/>
        <v>4.087999999999999</v>
      </c>
      <c r="D1454" s="10">
        <v>1.26</v>
      </c>
      <c r="E1454" s="10">
        <v>486.3</v>
      </c>
      <c r="F1454" s="10">
        <v>7.4</v>
      </c>
      <c r="G1454" s="10"/>
      <c r="H1454" s="10">
        <v>9.7</v>
      </c>
    </row>
    <row r="1455" spans="1:8" ht="15">
      <c r="A1455" s="10">
        <v>13.11</v>
      </c>
      <c r="B1455" s="10">
        <v>39.1</v>
      </c>
      <c r="C1455" s="48">
        <f t="shared" si="35"/>
        <v>3.9760000000000013</v>
      </c>
      <c r="D1455" s="10">
        <v>1.18</v>
      </c>
      <c r="E1455" s="10">
        <v>489</v>
      </c>
      <c r="F1455" s="10">
        <v>7.38</v>
      </c>
      <c r="G1455" s="10"/>
      <c r="H1455" s="10">
        <v>9.1</v>
      </c>
    </row>
    <row r="1456" spans="1:8" ht="15">
      <c r="A1456" s="22"/>
      <c r="B1456" s="39"/>
      <c r="C1456" s="38"/>
      <c r="D1456" s="39"/>
      <c r="E1456" s="40"/>
      <c r="F1456" s="39"/>
      <c r="G1456" s="10"/>
      <c r="H1456" s="19"/>
    </row>
    <row r="1457" spans="1:8" ht="15">
      <c r="A1457" s="5"/>
      <c r="B1457" s="11"/>
      <c r="C1457" s="11"/>
      <c r="D1457" s="11"/>
      <c r="E1457" s="27"/>
      <c r="F1457" s="11"/>
      <c r="G1457" s="20"/>
      <c r="H1457" s="12"/>
    </row>
    <row r="1458" spans="1:8" ht="15">
      <c r="A1458" s="5"/>
      <c r="B1458" s="11"/>
      <c r="C1458" s="11"/>
      <c r="D1458" s="11"/>
      <c r="E1458" s="27"/>
      <c r="F1458" s="11"/>
      <c r="G1458" s="21"/>
      <c r="H1458" s="12"/>
    </row>
    <row r="1459" spans="1:8" ht="15">
      <c r="A1459" s="5"/>
      <c r="B1459" s="11"/>
      <c r="C1459" s="11"/>
      <c r="D1459" s="11"/>
      <c r="E1459" s="27"/>
      <c r="F1459" s="11"/>
      <c r="G1459" s="21"/>
      <c r="H1459" s="12"/>
    </row>
    <row r="1460" spans="1:8" ht="15">
      <c r="A1460" s="5"/>
      <c r="B1460" s="11"/>
      <c r="C1460" s="11"/>
      <c r="D1460" s="11"/>
      <c r="E1460" s="27"/>
      <c r="F1460" s="11"/>
      <c r="G1460" s="21"/>
      <c r="H1460" s="1"/>
    </row>
    <row r="1461" spans="2:8" ht="15">
      <c r="B1461" s="15" t="s">
        <v>22</v>
      </c>
      <c r="C1461" s="8"/>
      <c r="D1461" s="7"/>
      <c r="E1461" s="26"/>
      <c r="F1461" s="7"/>
      <c r="G1461" s="7"/>
      <c r="H1461" s="12"/>
    </row>
    <row r="1462" spans="2:8" ht="15">
      <c r="B1462" s="3">
        <v>38589</v>
      </c>
      <c r="C1462" s="8"/>
      <c r="D1462" s="7"/>
      <c r="E1462" s="26"/>
      <c r="F1462" s="7"/>
      <c r="G1462" s="7"/>
      <c r="H1462" s="12"/>
    </row>
    <row r="1463" spans="2:8" ht="15">
      <c r="B1463" s="15"/>
      <c r="C1463" s="8"/>
      <c r="D1463" s="7"/>
      <c r="E1463" s="26"/>
      <c r="F1463" s="7"/>
      <c r="G1463" s="7"/>
      <c r="H1463" s="12"/>
    </row>
    <row r="1464" spans="1:8" ht="15">
      <c r="A1464" s="16" t="s">
        <v>23</v>
      </c>
      <c r="B1464" s="17" t="s">
        <v>30</v>
      </c>
      <c r="C1464" s="23" t="s">
        <v>24</v>
      </c>
      <c r="D1464" s="17" t="s">
        <v>25</v>
      </c>
      <c r="E1464" s="29" t="s">
        <v>37</v>
      </c>
      <c r="F1464" s="17" t="s">
        <v>27</v>
      </c>
      <c r="G1464" s="17" t="s">
        <v>28</v>
      </c>
      <c r="H1464" s="18" t="s">
        <v>29</v>
      </c>
    </row>
    <row r="1465" spans="1:8" ht="15">
      <c r="A1465">
        <v>0.26</v>
      </c>
      <c r="B1465">
        <v>73.8</v>
      </c>
      <c r="C1465" s="38">
        <f aca="true" t="shared" si="36" ref="C1465:C1482">(B1465-32)*0.56</f>
        <v>23.408</v>
      </c>
      <c r="D1465">
        <v>8.87</v>
      </c>
      <c r="E1465">
        <v>407.8</v>
      </c>
      <c r="F1465">
        <v>8.71</v>
      </c>
      <c r="G1465" s="10"/>
      <c r="H1465">
        <v>104.6</v>
      </c>
    </row>
    <row r="1466" spans="1:8" ht="15">
      <c r="A1466">
        <v>0.98</v>
      </c>
      <c r="B1466">
        <v>73.5</v>
      </c>
      <c r="C1466" s="38">
        <f t="shared" si="36"/>
        <v>23.240000000000002</v>
      </c>
      <c r="D1466">
        <v>8.85</v>
      </c>
      <c r="E1466">
        <v>408.1</v>
      </c>
      <c r="F1466">
        <v>8.71</v>
      </c>
      <c r="G1466" s="10"/>
      <c r="H1466">
        <v>104.1</v>
      </c>
    </row>
    <row r="1467" spans="1:8" ht="15">
      <c r="A1467">
        <v>2.06</v>
      </c>
      <c r="B1467">
        <v>73.4</v>
      </c>
      <c r="C1467" s="38">
        <f t="shared" si="36"/>
        <v>23.184000000000005</v>
      </c>
      <c r="D1467">
        <v>8.9</v>
      </c>
      <c r="E1467">
        <v>407.8</v>
      </c>
      <c r="F1467">
        <v>8.71</v>
      </c>
      <c r="G1467" s="10"/>
      <c r="H1467">
        <v>104.5</v>
      </c>
    </row>
    <row r="1468" spans="1:8" ht="15">
      <c r="A1468">
        <v>3.11</v>
      </c>
      <c r="B1468">
        <v>73.3</v>
      </c>
      <c r="C1468" s="38">
        <f t="shared" si="36"/>
        <v>23.128</v>
      </c>
      <c r="D1468">
        <v>8.82</v>
      </c>
      <c r="E1468">
        <v>408.2</v>
      </c>
      <c r="F1468">
        <v>8.71</v>
      </c>
      <c r="G1468" s="10"/>
      <c r="H1468">
        <v>103.6</v>
      </c>
    </row>
    <row r="1469" spans="1:8" ht="15">
      <c r="A1469">
        <v>4.29</v>
      </c>
      <c r="B1469">
        <v>73.2</v>
      </c>
      <c r="C1469" s="38">
        <f t="shared" si="36"/>
        <v>23.072000000000003</v>
      </c>
      <c r="D1469">
        <v>8.71</v>
      </c>
      <c r="E1469">
        <v>409.5</v>
      </c>
      <c r="F1469">
        <v>8.69</v>
      </c>
      <c r="G1469" s="10"/>
      <c r="H1469">
        <v>102.1</v>
      </c>
    </row>
    <row r="1470" spans="1:8" ht="15">
      <c r="A1470">
        <v>5</v>
      </c>
      <c r="B1470">
        <v>67.6</v>
      </c>
      <c r="C1470" s="38">
        <f t="shared" si="36"/>
        <v>19.936</v>
      </c>
      <c r="D1470">
        <v>11.12</v>
      </c>
      <c r="E1470">
        <v>464.6</v>
      </c>
      <c r="F1470">
        <v>8.38</v>
      </c>
      <c r="G1470" s="10"/>
      <c r="H1470">
        <v>122.7</v>
      </c>
    </row>
    <row r="1471" spans="1:8" ht="15">
      <c r="A1471">
        <v>6.01</v>
      </c>
      <c r="B1471">
        <v>55.8</v>
      </c>
      <c r="C1471" s="38">
        <f t="shared" si="36"/>
        <v>13.328</v>
      </c>
      <c r="D1471">
        <v>9.83</v>
      </c>
      <c r="E1471">
        <v>473.1</v>
      </c>
      <c r="F1471">
        <v>8.13</v>
      </c>
      <c r="G1471" s="10"/>
      <c r="H1471">
        <v>94.5</v>
      </c>
    </row>
    <row r="1472" spans="1:8" ht="15">
      <c r="A1472">
        <v>7</v>
      </c>
      <c r="B1472">
        <v>49.2</v>
      </c>
      <c r="C1472" s="38">
        <f t="shared" si="36"/>
        <v>9.632000000000003</v>
      </c>
      <c r="D1472">
        <v>9.34</v>
      </c>
      <c r="E1472">
        <v>475.8</v>
      </c>
      <c r="F1472">
        <v>8.01</v>
      </c>
      <c r="G1472" s="10"/>
      <c r="H1472">
        <v>82.6</v>
      </c>
    </row>
    <row r="1473" spans="1:8" ht="15">
      <c r="A1473">
        <v>8</v>
      </c>
      <c r="B1473">
        <v>44.9</v>
      </c>
      <c r="C1473" s="38">
        <f t="shared" si="36"/>
        <v>7.224</v>
      </c>
      <c r="D1473">
        <v>3.36</v>
      </c>
      <c r="E1473">
        <v>482.1</v>
      </c>
      <c r="F1473">
        <v>7.6</v>
      </c>
      <c r="G1473" s="10"/>
      <c r="H1473">
        <v>28</v>
      </c>
    </row>
    <row r="1474" spans="1:8" ht="15">
      <c r="A1474">
        <v>9.04</v>
      </c>
      <c r="B1474">
        <v>42.3</v>
      </c>
      <c r="C1474" s="38">
        <f t="shared" si="36"/>
        <v>5.767999999999999</v>
      </c>
      <c r="D1474">
        <v>1.85</v>
      </c>
      <c r="E1474">
        <v>486.5</v>
      </c>
      <c r="F1474">
        <v>7.48</v>
      </c>
      <c r="G1474" s="10"/>
      <c r="H1474">
        <v>14.9</v>
      </c>
    </row>
    <row r="1475" spans="1:8" ht="15">
      <c r="A1475">
        <v>10.05</v>
      </c>
      <c r="B1475">
        <v>40.5</v>
      </c>
      <c r="C1475" s="38">
        <f t="shared" si="36"/>
        <v>4.760000000000001</v>
      </c>
      <c r="D1475">
        <v>1.42</v>
      </c>
      <c r="E1475">
        <v>489.7</v>
      </c>
      <c r="F1475">
        <v>7.41</v>
      </c>
      <c r="G1475" s="10"/>
      <c r="H1475">
        <v>11.2</v>
      </c>
    </row>
    <row r="1476" spans="1:8" ht="15">
      <c r="A1476">
        <v>11.01</v>
      </c>
      <c r="B1476">
        <v>40.2</v>
      </c>
      <c r="C1476" s="38">
        <f t="shared" si="36"/>
        <v>4.592000000000002</v>
      </c>
      <c r="D1476">
        <v>1.31</v>
      </c>
      <c r="E1476">
        <v>490.2</v>
      </c>
      <c r="F1476">
        <v>7.39</v>
      </c>
      <c r="G1476" s="10"/>
      <c r="H1476">
        <v>10.2</v>
      </c>
    </row>
    <row r="1477" spans="1:8" ht="15">
      <c r="A1477">
        <v>12.1</v>
      </c>
      <c r="B1477">
        <v>40</v>
      </c>
      <c r="C1477" s="38">
        <f t="shared" si="36"/>
        <v>4.48</v>
      </c>
      <c r="D1477">
        <v>1.15</v>
      </c>
      <c r="E1477">
        <v>490.3</v>
      </c>
      <c r="F1477">
        <v>7.36</v>
      </c>
      <c r="G1477" s="10"/>
      <c r="H1477">
        <v>9</v>
      </c>
    </row>
    <row r="1478" spans="1:8" ht="15">
      <c r="A1478">
        <v>13.02</v>
      </c>
      <c r="B1478">
        <v>39.8</v>
      </c>
      <c r="C1478" s="38">
        <f t="shared" si="36"/>
        <v>4.3679999999999986</v>
      </c>
      <c r="D1478">
        <v>1.07</v>
      </c>
      <c r="E1478">
        <v>490.1</v>
      </c>
      <c r="F1478">
        <v>7.38</v>
      </c>
      <c r="G1478" s="10"/>
      <c r="H1478">
        <v>8.3</v>
      </c>
    </row>
    <row r="1479" spans="1:8" ht="15">
      <c r="A1479">
        <v>14.02</v>
      </c>
      <c r="B1479">
        <v>39.6</v>
      </c>
      <c r="C1479" s="38">
        <f t="shared" si="36"/>
        <v>4.256000000000001</v>
      </c>
      <c r="D1479">
        <v>1.01</v>
      </c>
      <c r="E1479">
        <v>494.6</v>
      </c>
      <c r="F1479">
        <v>7.35</v>
      </c>
      <c r="H1479">
        <v>7.8</v>
      </c>
    </row>
    <row r="1480" spans="1:8" ht="15">
      <c r="A1480">
        <v>15.03</v>
      </c>
      <c r="B1480">
        <v>39.4</v>
      </c>
      <c r="C1480" s="38">
        <f t="shared" si="36"/>
        <v>4.143999999999999</v>
      </c>
      <c r="D1480">
        <v>0.89</v>
      </c>
      <c r="E1480">
        <v>500.3</v>
      </c>
      <c r="F1480">
        <v>7.31</v>
      </c>
      <c r="H1480">
        <v>6.9</v>
      </c>
    </row>
    <row r="1481" spans="1:8" ht="15">
      <c r="A1481">
        <v>16.03</v>
      </c>
      <c r="B1481">
        <v>39.3</v>
      </c>
      <c r="C1481" s="38">
        <f t="shared" si="36"/>
        <v>4.087999999999999</v>
      </c>
      <c r="D1481">
        <v>0.84</v>
      </c>
      <c r="E1481">
        <v>509.6</v>
      </c>
      <c r="F1481">
        <v>7.26</v>
      </c>
      <c r="H1481">
        <v>6.4</v>
      </c>
    </row>
    <row r="1482" spans="1:8" ht="15">
      <c r="A1482">
        <v>16.98</v>
      </c>
      <c r="B1482">
        <v>39.3</v>
      </c>
      <c r="C1482" s="38">
        <f t="shared" si="36"/>
        <v>4.087999999999999</v>
      </c>
      <c r="D1482">
        <v>0.81</v>
      </c>
      <c r="E1482">
        <v>568.3</v>
      </c>
      <c r="F1482">
        <v>7.08</v>
      </c>
      <c r="H1482">
        <v>6.2</v>
      </c>
    </row>
    <row r="1488" spans="2:8" ht="15">
      <c r="B1488" s="15" t="s">
        <v>22</v>
      </c>
      <c r="C1488" s="8"/>
      <c r="D1488" s="7"/>
      <c r="E1488" s="26"/>
      <c r="F1488" s="7"/>
      <c r="G1488" s="7"/>
      <c r="H1488" s="12"/>
    </row>
    <row r="1489" spans="2:8" ht="15">
      <c r="B1489" s="3">
        <v>38798</v>
      </c>
      <c r="C1489" s="8"/>
      <c r="D1489" s="7"/>
      <c r="E1489" s="26"/>
      <c r="F1489" s="7"/>
      <c r="G1489" s="7"/>
      <c r="H1489" s="12"/>
    </row>
    <row r="1490" spans="2:8" ht="15">
      <c r="B1490" s="15"/>
      <c r="C1490" s="8"/>
      <c r="D1490" s="7"/>
      <c r="E1490" s="26"/>
      <c r="F1490" s="7"/>
      <c r="G1490" s="7"/>
      <c r="H1490" s="12"/>
    </row>
    <row r="1491" spans="1:8" ht="15">
      <c r="A1491" s="16" t="s">
        <v>23</v>
      </c>
      <c r="B1491" s="17" t="s">
        <v>30</v>
      </c>
      <c r="C1491" s="23" t="s">
        <v>24</v>
      </c>
      <c r="D1491" s="17" t="s">
        <v>25</v>
      </c>
      <c r="E1491" s="29" t="s">
        <v>37</v>
      </c>
      <c r="F1491" s="17" t="s">
        <v>27</v>
      </c>
      <c r="G1491" s="17" t="s">
        <v>28</v>
      </c>
      <c r="H1491" s="18" t="s">
        <v>29</v>
      </c>
    </row>
    <row r="1492" spans="1:8" ht="15">
      <c r="A1492">
        <v>0.59</v>
      </c>
      <c r="B1492">
        <v>39.5</v>
      </c>
      <c r="C1492" s="38">
        <f aca="true" t="shared" si="37" ref="C1492:C1504">(B1492-32)*0.56</f>
        <v>4.2</v>
      </c>
      <c r="D1492">
        <v>3.5</v>
      </c>
      <c r="E1492">
        <v>450.1</v>
      </c>
      <c r="F1492">
        <v>7.5</v>
      </c>
      <c r="G1492" s="10"/>
      <c r="H1492">
        <v>29.9</v>
      </c>
    </row>
    <row r="1493" spans="1:8" ht="15">
      <c r="A1493">
        <v>0.99</v>
      </c>
      <c r="B1493">
        <v>39.2</v>
      </c>
      <c r="C1493" s="38">
        <f t="shared" si="37"/>
        <v>4.032000000000002</v>
      </c>
      <c r="D1493">
        <v>3.09</v>
      </c>
      <c r="E1493">
        <v>458</v>
      </c>
      <c r="F1493">
        <v>7.54</v>
      </c>
      <c r="G1493" s="10"/>
      <c r="H1493">
        <v>26.2</v>
      </c>
    </row>
    <row r="1494" spans="1:8" ht="15">
      <c r="A1494">
        <v>2.17</v>
      </c>
      <c r="B1494">
        <v>39.2</v>
      </c>
      <c r="C1494" s="38">
        <f t="shared" si="37"/>
        <v>4.032000000000002</v>
      </c>
      <c r="D1494">
        <v>2.92</v>
      </c>
      <c r="E1494">
        <v>458.7</v>
      </c>
      <c r="F1494">
        <v>7.55</v>
      </c>
      <c r="G1494" s="10"/>
      <c r="H1494">
        <v>24.8</v>
      </c>
    </row>
    <row r="1495" spans="1:8" ht="15">
      <c r="A1495">
        <v>3.08</v>
      </c>
      <c r="B1495">
        <v>39</v>
      </c>
      <c r="C1495" s="38">
        <f t="shared" si="37"/>
        <v>3.9200000000000004</v>
      </c>
      <c r="D1495">
        <v>2.62</v>
      </c>
      <c r="E1495">
        <v>459.2</v>
      </c>
      <c r="F1495">
        <v>7.56</v>
      </c>
      <c r="G1495" s="10"/>
      <c r="H1495">
        <v>22.2</v>
      </c>
    </row>
    <row r="1496" spans="1:8" ht="15">
      <c r="A1496">
        <v>4.17</v>
      </c>
      <c r="B1496">
        <v>38.9</v>
      </c>
      <c r="C1496" s="38">
        <f t="shared" si="37"/>
        <v>3.8639999999999994</v>
      </c>
      <c r="D1496">
        <v>2.46</v>
      </c>
      <c r="E1496">
        <v>459.7</v>
      </c>
      <c r="F1496">
        <v>7.57</v>
      </c>
      <c r="G1496" s="10"/>
      <c r="H1496">
        <v>20.8</v>
      </c>
    </row>
    <row r="1497" spans="1:8" ht="15">
      <c r="A1497">
        <v>5.09</v>
      </c>
      <c r="B1497">
        <v>38.8</v>
      </c>
      <c r="C1497" s="38">
        <f t="shared" si="37"/>
        <v>3.807999999999999</v>
      </c>
      <c r="D1497">
        <v>1.96</v>
      </c>
      <c r="E1497">
        <v>460.1</v>
      </c>
      <c r="F1497">
        <v>7.62</v>
      </c>
      <c r="G1497" s="10"/>
      <c r="H1497">
        <v>16.5</v>
      </c>
    </row>
    <row r="1498" spans="1:8" ht="15">
      <c r="A1498">
        <v>6.11</v>
      </c>
      <c r="B1498">
        <v>38.6</v>
      </c>
      <c r="C1498" s="38">
        <f t="shared" si="37"/>
        <v>3.696000000000001</v>
      </c>
      <c r="D1498">
        <v>0.98</v>
      </c>
      <c r="E1498">
        <v>462.3</v>
      </c>
      <c r="F1498">
        <v>7.58</v>
      </c>
      <c r="G1498" s="10"/>
      <c r="H1498">
        <v>8.3</v>
      </c>
    </row>
    <row r="1499" spans="1:8" ht="15">
      <c r="A1499">
        <v>7.01</v>
      </c>
      <c r="B1499">
        <v>38.5</v>
      </c>
      <c r="C1499" s="38">
        <f t="shared" si="37"/>
        <v>3.6400000000000006</v>
      </c>
      <c r="D1499">
        <v>0.6</v>
      </c>
      <c r="E1499">
        <v>465.1</v>
      </c>
      <c r="F1499">
        <v>7.55</v>
      </c>
      <c r="G1499" s="10"/>
      <c r="H1499">
        <v>4.9</v>
      </c>
    </row>
    <row r="1500" spans="1:8" ht="15">
      <c r="A1500">
        <v>7.99</v>
      </c>
      <c r="B1500">
        <v>38.3</v>
      </c>
      <c r="C1500" s="38">
        <f t="shared" si="37"/>
        <v>3.5279999999999987</v>
      </c>
      <c r="D1500">
        <v>0.39</v>
      </c>
      <c r="E1500">
        <v>467.4</v>
      </c>
      <c r="F1500">
        <v>7.54</v>
      </c>
      <c r="G1500" s="10"/>
      <c r="H1500">
        <v>3.3</v>
      </c>
    </row>
    <row r="1501" spans="1:8" ht="15">
      <c r="A1501">
        <v>9.07</v>
      </c>
      <c r="B1501">
        <v>38.2</v>
      </c>
      <c r="C1501" s="38">
        <f t="shared" si="37"/>
        <v>3.4720000000000018</v>
      </c>
      <c r="D1501">
        <v>0.76</v>
      </c>
      <c r="E1501">
        <v>469.7</v>
      </c>
      <c r="F1501">
        <v>7.56</v>
      </c>
      <c r="G1501" s="10"/>
      <c r="H1501">
        <v>6.4</v>
      </c>
    </row>
    <row r="1502" spans="1:8" ht="15">
      <c r="A1502">
        <v>10.12</v>
      </c>
      <c r="B1502">
        <v>38.2</v>
      </c>
      <c r="C1502" s="38">
        <f t="shared" si="37"/>
        <v>3.4720000000000018</v>
      </c>
      <c r="D1502">
        <v>0.79</v>
      </c>
      <c r="E1502">
        <v>471.3</v>
      </c>
      <c r="F1502">
        <v>7.57</v>
      </c>
      <c r="G1502" s="10"/>
      <c r="H1502">
        <v>6.6</v>
      </c>
    </row>
    <row r="1503" spans="1:8" ht="15">
      <c r="A1503">
        <v>11.03</v>
      </c>
      <c r="B1503">
        <v>38.2</v>
      </c>
      <c r="C1503" s="38">
        <f t="shared" si="37"/>
        <v>3.4720000000000018</v>
      </c>
      <c r="D1503">
        <v>0.61</v>
      </c>
      <c r="E1503">
        <v>472.1</v>
      </c>
      <c r="F1503">
        <v>7.56</v>
      </c>
      <c r="G1503" s="10"/>
      <c r="H1503">
        <v>5.1</v>
      </c>
    </row>
    <row r="1504" spans="1:8" ht="15">
      <c r="A1504">
        <v>12.11</v>
      </c>
      <c r="B1504">
        <v>38.3</v>
      </c>
      <c r="C1504" s="38">
        <f t="shared" si="37"/>
        <v>3.5279999999999987</v>
      </c>
      <c r="D1504">
        <v>0.29</v>
      </c>
      <c r="E1504">
        <v>474.3</v>
      </c>
      <c r="F1504">
        <v>7.56</v>
      </c>
      <c r="G1504" s="10"/>
      <c r="H1504">
        <v>2.4</v>
      </c>
    </row>
    <row r="1509" spans="2:8" ht="15">
      <c r="B1509" s="15" t="s">
        <v>22</v>
      </c>
      <c r="C1509" s="8"/>
      <c r="D1509" s="7"/>
      <c r="E1509" s="26"/>
      <c r="F1509" s="7"/>
      <c r="G1509" s="7"/>
      <c r="H1509" s="12"/>
    </row>
    <row r="1510" spans="2:8" ht="15">
      <c r="B1510" s="3">
        <v>38981</v>
      </c>
      <c r="C1510" s="8"/>
      <c r="D1510" s="7"/>
      <c r="E1510" s="26"/>
      <c r="F1510" s="7"/>
      <c r="G1510" s="7"/>
      <c r="H1510" s="12"/>
    </row>
    <row r="1511" spans="2:8" ht="15">
      <c r="B1511" s="15"/>
      <c r="C1511" s="8"/>
      <c r="D1511" s="7"/>
      <c r="E1511" s="26"/>
      <c r="F1511" s="7"/>
      <c r="G1511" s="7"/>
      <c r="H1511" s="12"/>
    </row>
    <row r="1512" spans="1:8" ht="15">
      <c r="A1512" s="50" t="s">
        <v>23</v>
      </c>
      <c r="B1512" s="51" t="s">
        <v>24</v>
      </c>
      <c r="C1512" s="52" t="s">
        <v>30</v>
      </c>
      <c r="D1512" s="51" t="s">
        <v>25</v>
      </c>
      <c r="E1512" s="53" t="s">
        <v>37</v>
      </c>
      <c r="F1512" s="51" t="s">
        <v>27</v>
      </c>
      <c r="G1512" s="51" t="s">
        <v>28</v>
      </c>
      <c r="H1512" s="54" t="s">
        <v>29</v>
      </c>
    </row>
    <row r="1513" spans="1:7" ht="15">
      <c r="A1513">
        <v>0</v>
      </c>
      <c r="B1513" s="32">
        <v>18</v>
      </c>
      <c r="C1513" s="49">
        <f aca="true" t="shared" si="38" ref="C1513:C1531">(B1513*1.8)+32</f>
        <v>64.4</v>
      </c>
      <c r="D1513" s="37">
        <v>8.4</v>
      </c>
      <c r="E1513">
        <v>426</v>
      </c>
      <c r="G1513" s="10"/>
    </row>
    <row r="1514" spans="1:7" ht="15">
      <c r="A1514">
        <v>1</v>
      </c>
      <c r="B1514" s="32">
        <v>17.8</v>
      </c>
      <c r="C1514" s="49">
        <f t="shared" si="38"/>
        <v>64.03999999999999</v>
      </c>
      <c r="D1514" s="37">
        <v>8.3</v>
      </c>
      <c r="E1514">
        <v>426</v>
      </c>
      <c r="G1514" s="10"/>
    </row>
    <row r="1515" spans="1:7" ht="15">
      <c r="A1515">
        <v>2</v>
      </c>
      <c r="B1515" s="32">
        <v>17.7</v>
      </c>
      <c r="C1515" s="49">
        <f t="shared" si="38"/>
        <v>63.86</v>
      </c>
      <c r="D1515" s="37">
        <v>8.1</v>
      </c>
      <c r="E1515">
        <v>426</v>
      </c>
      <c r="G1515" s="10"/>
    </row>
    <row r="1516" spans="1:7" ht="15">
      <c r="A1516">
        <v>3</v>
      </c>
      <c r="B1516" s="32">
        <v>17.7</v>
      </c>
      <c r="C1516" s="49">
        <f t="shared" si="38"/>
        <v>63.86</v>
      </c>
      <c r="D1516" s="37">
        <v>8.1</v>
      </c>
      <c r="E1516">
        <v>425</v>
      </c>
      <c r="G1516" s="10"/>
    </row>
    <row r="1517" spans="1:7" ht="15">
      <c r="A1517">
        <v>4</v>
      </c>
      <c r="B1517" s="32">
        <v>17.6</v>
      </c>
      <c r="C1517" s="49">
        <f t="shared" si="38"/>
        <v>63.68000000000001</v>
      </c>
      <c r="D1517" s="37">
        <v>8.1</v>
      </c>
      <c r="E1517">
        <v>425</v>
      </c>
      <c r="G1517" s="10"/>
    </row>
    <row r="1518" spans="1:7" ht="15">
      <c r="A1518">
        <v>5</v>
      </c>
      <c r="B1518" s="32">
        <v>17.6</v>
      </c>
      <c r="C1518" s="49">
        <f t="shared" si="38"/>
        <v>63.68000000000001</v>
      </c>
      <c r="D1518" s="37">
        <v>7.9</v>
      </c>
      <c r="E1518">
        <v>425</v>
      </c>
      <c r="G1518" s="10"/>
    </row>
    <row r="1519" spans="1:7" ht="15">
      <c r="A1519">
        <v>6</v>
      </c>
      <c r="B1519" s="32">
        <v>15.8</v>
      </c>
      <c r="C1519" s="49">
        <f t="shared" si="38"/>
        <v>60.44</v>
      </c>
      <c r="D1519" s="37">
        <v>0.6</v>
      </c>
      <c r="E1519">
        <v>506</v>
      </c>
      <c r="G1519" s="10"/>
    </row>
    <row r="1520" spans="1:7" ht="15">
      <c r="A1520">
        <v>7</v>
      </c>
      <c r="B1520" s="32">
        <v>11.6</v>
      </c>
      <c r="C1520" s="49">
        <f t="shared" si="38"/>
        <v>52.879999999999995</v>
      </c>
      <c r="D1520" s="37">
        <v>0.4</v>
      </c>
      <c r="E1520">
        <v>511</v>
      </c>
      <c r="G1520" s="10"/>
    </row>
    <row r="1521" spans="1:7" ht="15">
      <c r="A1521">
        <v>8</v>
      </c>
      <c r="B1521" s="32">
        <v>9</v>
      </c>
      <c r="C1521" s="49">
        <f t="shared" si="38"/>
        <v>48.2</v>
      </c>
      <c r="D1521" s="37">
        <v>0.2</v>
      </c>
      <c r="E1521">
        <v>514</v>
      </c>
      <c r="G1521" s="10"/>
    </row>
    <row r="1522" spans="1:7" ht="15">
      <c r="A1522">
        <v>9</v>
      </c>
      <c r="B1522" s="32">
        <v>6.5</v>
      </c>
      <c r="C1522" s="49">
        <f t="shared" si="38"/>
        <v>43.7</v>
      </c>
      <c r="D1522" s="37">
        <v>0.03</v>
      </c>
      <c r="E1522">
        <v>520</v>
      </c>
      <c r="G1522" s="10"/>
    </row>
    <row r="1523" spans="1:7" ht="15">
      <c r="A1523">
        <v>10</v>
      </c>
      <c r="B1523" s="32">
        <v>5.7</v>
      </c>
      <c r="C1523" s="49">
        <f t="shared" si="38"/>
        <v>42.26</v>
      </c>
      <c r="D1523" s="37">
        <v>0.02</v>
      </c>
      <c r="E1523">
        <v>523</v>
      </c>
      <c r="G1523" s="10"/>
    </row>
    <row r="1524" spans="1:7" ht="15">
      <c r="A1524">
        <v>11</v>
      </c>
      <c r="B1524" s="32">
        <v>5.2</v>
      </c>
      <c r="C1524" s="49">
        <f t="shared" si="38"/>
        <v>41.36</v>
      </c>
      <c r="D1524" s="37">
        <v>0.03</v>
      </c>
      <c r="E1524">
        <v>526</v>
      </c>
      <c r="G1524" s="10"/>
    </row>
    <row r="1525" spans="1:7" ht="15">
      <c r="A1525">
        <v>12</v>
      </c>
      <c r="B1525" s="32">
        <v>5</v>
      </c>
      <c r="C1525" s="49">
        <f t="shared" si="38"/>
        <v>41</v>
      </c>
      <c r="D1525" s="37">
        <v>0.04</v>
      </c>
      <c r="E1525">
        <v>529</v>
      </c>
      <c r="G1525" s="10"/>
    </row>
    <row r="1526" spans="1:5" ht="15">
      <c r="A1526">
        <v>13</v>
      </c>
      <c r="B1526" s="32">
        <v>4.9</v>
      </c>
      <c r="C1526" s="49">
        <f t="shared" si="38"/>
        <v>40.82</v>
      </c>
      <c r="D1526" s="37">
        <v>0.03</v>
      </c>
      <c r="E1526">
        <v>530</v>
      </c>
    </row>
    <row r="1527" spans="1:5" ht="15">
      <c r="A1527">
        <v>14</v>
      </c>
      <c r="B1527" s="32">
        <v>4.8</v>
      </c>
      <c r="C1527" s="49">
        <f t="shared" si="38"/>
        <v>40.64</v>
      </c>
      <c r="D1527" s="37">
        <v>0.03</v>
      </c>
      <c r="E1527">
        <v>534</v>
      </c>
    </row>
    <row r="1528" spans="1:5" ht="15">
      <c r="A1528">
        <v>15</v>
      </c>
      <c r="B1528" s="32">
        <v>4.7</v>
      </c>
      <c r="C1528" s="49">
        <f t="shared" si="38"/>
        <v>40.46</v>
      </c>
      <c r="D1528" s="37">
        <v>0.03</v>
      </c>
      <c r="E1528">
        <v>539</v>
      </c>
    </row>
    <row r="1529" spans="1:5" ht="15">
      <c r="A1529">
        <v>16</v>
      </c>
      <c r="B1529" s="32">
        <v>4.7</v>
      </c>
      <c r="C1529" s="49">
        <f t="shared" si="38"/>
        <v>40.46</v>
      </c>
      <c r="D1529" s="37">
        <v>0.04</v>
      </c>
      <c r="E1529">
        <v>552</v>
      </c>
    </row>
    <row r="1530" spans="1:5" ht="15">
      <c r="A1530">
        <v>17</v>
      </c>
      <c r="B1530" s="32">
        <v>4.7</v>
      </c>
      <c r="C1530" s="49">
        <f t="shared" si="38"/>
        <v>40.46</v>
      </c>
      <c r="D1530" s="37">
        <v>0.12</v>
      </c>
      <c r="E1530">
        <v>567</v>
      </c>
    </row>
    <row r="1531" spans="1:5" ht="15">
      <c r="A1531">
        <v>18</v>
      </c>
      <c r="B1531" s="32">
        <v>4.7</v>
      </c>
      <c r="C1531" s="49">
        <f t="shared" si="38"/>
        <v>40.46</v>
      </c>
      <c r="D1531" s="37">
        <v>0.04</v>
      </c>
      <c r="E1531">
        <v>570</v>
      </c>
    </row>
    <row r="1537" spans="2:8" ht="15">
      <c r="B1537" s="15" t="s">
        <v>22</v>
      </c>
      <c r="C1537" s="8"/>
      <c r="D1537" s="7"/>
      <c r="E1537" s="26"/>
      <c r="F1537" s="7"/>
      <c r="G1537" s="7"/>
      <c r="H1537" s="12"/>
    </row>
    <row r="1538" spans="2:8" ht="15">
      <c r="B1538" s="3">
        <v>39029</v>
      </c>
      <c r="C1538" s="8"/>
      <c r="D1538" s="7"/>
      <c r="E1538" s="26"/>
      <c r="F1538" s="7"/>
      <c r="G1538" s="7"/>
      <c r="H1538" s="12"/>
    </row>
    <row r="1539" spans="2:8" ht="15">
      <c r="B1539" s="15"/>
      <c r="C1539" s="8"/>
      <c r="D1539" s="7"/>
      <c r="E1539" s="26"/>
      <c r="F1539" s="7"/>
      <c r="G1539" s="7"/>
      <c r="H1539" s="12"/>
    </row>
    <row r="1540" spans="1:8" ht="15">
      <c r="A1540" s="50" t="s">
        <v>23</v>
      </c>
      <c r="B1540" s="51" t="s">
        <v>24</v>
      </c>
      <c r="C1540" s="52" t="s">
        <v>30</v>
      </c>
      <c r="D1540" s="51" t="s">
        <v>25</v>
      </c>
      <c r="E1540" s="53" t="s">
        <v>37</v>
      </c>
      <c r="F1540" s="51" t="s">
        <v>27</v>
      </c>
      <c r="G1540" s="51" t="s">
        <v>28</v>
      </c>
      <c r="H1540" s="54" t="s">
        <v>29</v>
      </c>
    </row>
    <row r="1541" spans="1:8" ht="15">
      <c r="A1541" s="10">
        <v>0</v>
      </c>
      <c r="B1541" s="55">
        <v>7.8</v>
      </c>
      <c r="C1541" s="49">
        <f aca="true" t="shared" si="39" ref="C1541:C1559">(B1541*1.8)+32</f>
        <v>46.04</v>
      </c>
      <c r="D1541" s="56">
        <v>7.3</v>
      </c>
      <c r="E1541" s="10">
        <v>461</v>
      </c>
      <c r="F1541" s="10"/>
      <c r="G1541" s="10"/>
      <c r="H1541" s="10"/>
    </row>
    <row r="1542" spans="1:8" ht="15">
      <c r="A1542" s="10">
        <v>1</v>
      </c>
      <c r="B1542" s="55">
        <v>7.6</v>
      </c>
      <c r="C1542" s="49">
        <f t="shared" si="39"/>
        <v>45.68</v>
      </c>
      <c r="D1542" s="56">
        <v>7.1</v>
      </c>
      <c r="E1542" s="10">
        <v>463</v>
      </c>
      <c r="F1542" s="10"/>
      <c r="G1542" s="10"/>
      <c r="H1542" s="10"/>
    </row>
    <row r="1543" spans="1:8" ht="15">
      <c r="A1543" s="10">
        <v>2</v>
      </c>
      <c r="B1543" s="55">
        <v>7.3</v>
      </c>
      <c r="C1543" s="49">
        <f t="shared" si="39"/>
        <v>45.14</v>
      </c>
      <c r="D1543" s="56">
        <v>6.8</v>
      </c>
      <c r="E1543" s="10">
        <v>464</v>
      </c>
      <c r="F1543" s="10"/>
      <c r="G1543" s="10"/>
      <c r="H1543" s="10"/>
    </row>
    <row r="1544" spans="1:8" ht="15">
      <c r="A1544" s="10">
        <v>3</v>
      </c>
      <c r="B1544" s="55">
        <v>6.7</v>
      </c>
      <c r="C1544" s="49">
        <f t="shared" si="39"/>
        <v>44.06</v>
      </c>
      <c r="D1544" s="56">
        <v>5.9</v>
      </c>
      <c r="E1544" s="10">
        <v>464</v>
      </c>
      <c r="F1544" s="10"/>
      <c r="G1544" s="10"/>
      <c r="H1544" s="10"/>
    </row>
    <row r="1545" spans="1:8" ht="15">
      <c r="A1545" s="10">
        <v>4</v>
      </c>
      <c r="B1545" s="55">
        <v>6.6</v>
      </c>
      <c r="C1545" s="49">
        <f t="shared" si="39"/>
        <v>43.879999999999995</v>
      </c>
      <c r="D1545" s="56">
        <v>5.8</v>
      </c>
      <c r="E1545" s="10">
        <v>464</v>
      </c>
      <c r="F1545" s="10"/>
      <c r="G1545" s="10"/>
      <c r="H1545" s="10"/>
    </row>
    <row r="1546" spans="1:8" ht="15">
      <c r="A1546" s="10">
        <v>5</v>
      </c>
      <c r="B1546" s="55">
        <v>6.6</v>
      </c>
      <c r="C1546" s="49">
        <f t="shared" si="39"/>
        <v>43.879999999999995</v>
      </c>
      <c r="D1546" s="56">
        <v>5.8</v>
      </c>
      <c r="E1546" s="10">
        <v>465</v>
      </c>
      <c r="F1546" s="10"/>
      <c r="G1546" s="10"/>
      <c r="H1546" s="10"/>
    </row>
    <row r="1547" spans="1:8" ht="15">
      <c r="A1547" s="10">
        <v>6</v>
      </c>
      <c r="B1547" s="55">
        <v>6.6</v>
      </c>
      <c r="C1547" s="49">
        <f t="shared" si="39"/>
        <v>43.879999999999995</v>
      </c>
      <c r="D1547" s="56">
        <v>5.7</v>
      </c>
      <c r="E1547" s="10">
        <v>465</v>
      </c>
      <c r="F1547" s="10"/>
      <c r="G1547" s="10"/>
      <c r="H1547" s="10"/>
    </row>
    <row r="1548" spans="1:8" ht="15">
      <c r="A1548" s="10">
        <v>7</v>
      </c>
      <c r="B1548" s="55">
        <v>6.6</v>
      </c>
      <c r="C1548" s="49">
        <f t="shared" si="39"/>
        <v>43.879999999999995</v>
      </c>
      <c r="D1548" s="56">
        <v>5.7</v>
      </c>
      <c r="E1548" s="10">
        <v>465</v>
      </c>
      <c r="F1548" s="10"/>
      <c r="G1548" s="10"/>
      <c r="H1548" s="10"/>
    </row>
    <row r="1549" spans="1:8" ht="15">
      <c r="A1549" s="10">
        <v>8</v>
      </c>
      <c r="B1549" s="55">
        <v>6.6</v>
      </c>
      <c r="C1549" s="49">
        <f t="shared" si="39"/>
        <v>43.879999999999995</v>
      </c>
      <c r="D1549" s="56">
        <v>5.6</v>
      </c>
      <c r="E1549" s="10">
        <v>465</v>
      </c>
      <c r="F1549" s="10"/>
      <c r="G1549" s="10"/>
      <c r="H1549" s="10"/>
    </row>
    <row r="1550" spans="1:8" ht="15">
      <c r="A1550" s="10">
        <v>9</v>
      </c>
      <c r="B1550" s="55">
        <v>6.6</v>
      </c>
      <c r="C1550" s="49">
        <f t="shared" si="39"/>
        <v>43.879999999999995</v>
      </c>
      <c r="D1550" s="56">
        <v>5.5</v>
      </c>
      <c r="E1550" s="10">
        <v>466</v>
      </c>
      <c r="F1550" s="10"/>
      <c r="G1550" s="10"/>
      <c r="H1550" s="10"/>
    </row>
    <row r="1551" spans="1:8" ht="15">
      <c r="A1551" s="10">
        <v>10</v>
      </c>
      <c r="B1551" s="55">
        <v>6.6</v>
      </c>
      <c r="C1551" s="49">
        <f t="shared" si="39"/>
        <v>43.879999999999995</v>
      </c>
      <c r="D1551" s="56">
        <v>5.5</v>
      </c>
      <c r="E1551" s="10">
        <v>467</v>
      </c>
      <c r="F1551" s="10"/>
      <c r="G1551" s="10"/>
      <c r="H1551" s="10"/>
    </row>
    <row r="1552" spans="1:8" ht="15">
      <c r="A1552" s="10">
        <v>11</v>
      </c>
      <c r="B1552" s="55">
        <v>6.5</v>
      </c>
      <c r="C1552" s="49">
        <f t="shared" si="39"/>
        <v>43.7</v>
      </c>
      <c r="D1552" s="56">
        <v>5</v>
      </c>
      <c r="E1552" s="10">
        <v>468</v>
      </c>
      <c r="F1552" s="10"/>
      <c r="G1552" s="10"/>
      <c r="H1552" s="10"/>
    </row>
    <row r="1553" spans="1:8" ht="15">
      <c r="A1553" s="10">
        <v>12</v>
      </c>
      <c r="B1553" s="55">
        <v>5.9</v>
      </c>
      <c r="C1553" s="49">
        <f t="shared" si="39"/>
        <v>42.620000000000005</v>
      </c>
      <c r="D1553" s="56">
        <v>1.3</v>
      </c>
      <c r="E1553" s="10">
        <v>471</v>
      </c>
      <c r="F1553" s="10"/>
      <c r="G1553" s="10"/>
      <c r="H1553" s="10"/>
    </row>
    <row r="1554" spans="1:8" ht="15">
      <c r="A1554" s="10">
        <v>13</v>
      </c>
      <c r="B1554" s="55">
        <v>5.3</v>
      </c>
      <c r="C1554" s="49">
        <f t="shared" si="39"/>
        <v>41.54</v>
      </c>
      <c r="D1554" s="56">
        <v>0.1</v>
      </c>
      <c r="E1554" s="10">
        <v>508</v>
      </c>
      <c r="F1554" s="10"/>
      <c r="G1554" s="10"/>
      <c r="H1554" s="10"/>
    </row>
    <row r="1555" spans="1:8" ht="15">
      <c r="A1555" s="10">
        <v>14</v>
      </c>
      <c r="B1555" s="55">
        <v>5</v>
      </c>
      <c r="C1555" s="49">
        <f t="shared" si="39"/>
        <v>41</v>
      </c>
      <c r="D1555" s="56">
        <v>0.04</v>
      </c>
      <c r="E1555" s="10">
        <v>532</v>
      </c>
      <c r="F1555" s="10"/>
      <c r="G1555" s="10"/>
      <c r="H1555" s="10"/>
    </row>
    <row r="1556" spans="1:8" ht="15">
      <c r="A1556" s="10">
        <v>15</v>
      </c>
      <c r="B1556" s="55">
        <v>4.8</v>
      </c>
      <c r="C1556" s="49">
        <f t="shared" si="39"/>
        <v>40.64</v>
      </c>
      <c r="D1556" s="56">
        <v>0.03</v>
      </c>
      <c r="E1556" s="10">
        <v>542</v>
      </c>
      <c r="F1556" s="10"/>
      <c r="G1556" s="10"/>
      <c r="H1556" s="10"/>
    </row>
    <row r="1557" spans="1:8" ht="15">
      <c r="A1557" s="10">
        <v>16</v>
      </c>
      <c r="B1557" s="55">
        <v>4.8</v>
      </c>
      <c r="C1557" s="49">
        <f t="shared" si="39"/>
        <v>40.64</v>
      </c>
      <c r="D1557" s="56">
        <v>0.02</v>
      </c>
      <c r="E1557" s="10">
        <v>556</v>
      </c>
      <c r="F1557" s="10"/>
      <c r="G1557" s="10"/>
      <c r="H1557" s="10"/>
    </row>
    <row r="1558" spans="1:8" ht="15">
      <c r="A1558" s="10">
        <v>17</v>
      </c>
      <c r="B1558" s="55">
        <v>4.7</v>
      </c>
      <c r="C1558" s="49">
        <f t="shared" si="39"/>
        <v>40.46</v>
      </c>
      <c r="D1558" s="56">
        <v>0.02</v>
      </c>
      <c r="E1558" s="10">
        <v>572</v>
      </c>
      <c r="F1558" s="10"/>
      <c r="G1558" s="10"/>
      <c r="H1558" s="10"/>
    </row>
    <row r="1559" spans="1:8" ht="15">
      <c r="A1559" s="10">
        <v>18</v>
      </c>
      <c r="B1559" s="10">
        <v>4.7</v>
      </c>
      <c r="C1559" s="49">
        <f t="shared" si="39"/>
        <v>40.46</v>
      </c>
      <c r="D1559" s="10">
        <v>0.02</v>
      </c>
      <c r="E1559" s="10">
        <v>584</v>
      </c>
      <c r="F1559" s="10"/>
      <c r="G1559" s="10"/>
      <c r="H1559" s="10"/>
    </row>
    <row r="1560" ht="15">
      <c r="C1560" s="8"/>
    </row>
    <row r="1561" ht="15">
      <c r="C1561" s="8"/>
    </row>
    <row r="1562" ht="15">
      <c r="C1562" s="8"/>
    </row>
    <row r="1563" ht="15">
      <c r="C1563" s="8"/>
    </row>
    <row r="1565" spans="1:8" ht="15">
      <c r="A1565" s="10"/>
      <c r="B1565" s="61" t="s">
        <v>22</v>
      </c>
      <c r="C1565" s="39"/>
      <c r="D1565" s="62"/>
      <c r="E1565" s="40"/>
      <c r="F1565" s="62"/>
      <c r="G1565" s="62"/>
      <c r="H1565" s="22"/>
    </row>
    <row r="1566" spans="1:8" ht="15">
      <c r="A1566" s="10"/>
      <c r="B1566" s="63">
        <v>39414</v>
      </c>
      <c r="C1566" s="39"/>
      <c r="D1566" s="62"/>
      <c r="E1566" s="40"/>
      <c r="F1566" s="62"/>
      <c r="G1566" s="62"/>
      <c r="H1566" s="22"/>
    </row>
    <row r="1567" spans="1:8" ht="15">
      <c r="A1567" s="10"/>
      <c r="B1567" s="61"/>
      <c r="C1567" s="39"/>
      <c r="D1567" s="62"/>
      <c r="E1567" s="40"/>
      <c r="F1567" s="62"/>
      <c r="G1567" s="62"/>
      <c r="H1567" s="22"/>
    </row>
    <row r="1568" spans="1:8" ht="15">
      <c r="A1568" s="50" t="s">
        <v>23</v>
      </c>
      <c r="B1568" s="51" t="s">
        <v>24</v>
      </c>
      <c r="C1568" s="52" t="s">
        <v>30</v>
      </c>
      <c r="D1568" s="51" t="s">
        <v>25</v>
      </c>
      <c r="E1568" s="53" t="s">
        <v>37</v>
      </c>
      <c r="F1568" s="51" t="s">
        <v>27</v>
      </c>
      <c r="G1568" s="51" t="s">
        <v>28</v>
      </c>
      <c r="H1568" s="54" t="s">
        <v>29</v>
      </c>
    </row>
    <row r="1569" spans="1:8" ht="15">
      <c r="A1569" s="55">
        <v>0.04</v>
      </c>
      <c r="B1569" s="10">
        <v>4.52</v>
      </c>
      <c r="C1569" s="39">
        <f aca="true" t="shared" si="40" ref="C1569:C1585">(B1569*1.8)+32</f>
        <v>40.135999999999996</v>
      </c>
      <c r="D1569" s="10">
        <v>5.78</v>
      </c>
      <c r="E1569" s="10">
        <v>404.8</v>
      </c>
      <c r="F1569" s="10">
        <v>7.2</v>
      </c>
      <c r="G1569" s="59"/>
      <c r="H1569" s="10">
        <v>45.4</v>
      </c>
    </row>
    <row r="1570" spans="1:8" ht="15">
      <c r="A1570" s="55">
        <v>1.04</v>
      </c>
      <c r="B1570" s="10">
        <v>4.53</v>
      </c>
      <c r="C1570" s="39">
        <f t="shared" si="40"/>
        <v>40.153999999999996</v>
      </c>
      <c r="D1570" s="10">
        <v>5.73</v>
      </c>
      <c r="E1570" s="10">
        <v>405.1</v>
      </c>
      <c r="F1570" s="10">
        <v>7.22</v>
      </c>
      <c r="G1570" s="59"/>
      <c r="H1570" s="10">
        <v>45.1</v>
      </c>
    </row>
    <row r="1571" spans="1:8" ht="15">
      <c r="A1571" s="55">
        <v>2.39</v>
      </c>
      <c r="B1571" s="10">
        <v>4.53</v>
      </c>
      <c r="C1571" s="39">
        <f t="shared" si="40"/>
        <v>40.153999999999996</v>
      </c>
      <c r="D1571" s="10">
        <v>5.76</v>
      </c>
      <c r="E1571" s="10">
        <v>405</v>
      </c>
      <c r="F1571" s="10">
        <v>7.03</v>
      </c>
      <c r="G1571" s="59"/>
      <c r="H1571" s="10">
        <v>45.3</v>
      </c>
    </row>
    <row r="1572" spans="1:8" ht="15">
      <c r="A1572" s="55">
        <v>3.02</v>
      </c>
      <c r="B1572" s="10">
        <v>4.53</v>
      </c>
      <c r="C1572" s="39">
        <f t="shared" si="40"/>
        <v>40.153999999999996</v>
      </c>
      <c r="D1572" s="10">
        <v>5.74</v>
      </c>
      <c r="E1572" s="10">
        <v>405.3</v>
      </c>
      <c r="F1572" s="10">
        <v>7.23</v>
      </c>
      <c r="G1572" s="59"/>
      <c r="H1572" s="10">
        <v>45.1</v>
      </c>
    </row>
    <row r="1573" spans="1:8" ht="15">
      <c r="A1573" s="55">
        <v>4.09</v>
      </c>
      <c r="B1573" s="10">
        <v>4.54</v>
      </c>
      <c r="C1573" s="39">
        <f t="shared" si="40"/>
        <v>40.172</v>
      </c>
      <c r="D1573" s="10">
        <v>5.68</v>
      </c>
      <c r="E1573" s="10">
        <v>404.8</v>
      </c>
      <c r="F1573" s="10">
        <v>7.24</v>
      </c>
      <c r="G1573" s="59"/>
      <c r="H1573" s="10">
        <v>44.4</v>
      </c>
    </row>
    <row r="1574" spans="1:8" ht="15">
      <c r="A1574" s="55">
        <v>5</v>
      </c>
      <c r="B1574" s="10">
        <v>4.54</v>
      </c>
      <c r="C1574" s="39">
        <f t="shared" si="40"/>
        <v>40.172</v>
      </c>
      <c r="D1574" s="10">
        <v>5.63</v>
      </c>
      <c r="E1574" s="10">
        <v>404.7</v>
      </c>
      <c r="F1574" s="10">
        <v>7.25</v>
      </c>
      <c r="G1574" s="59"/>
      <c r="H1574" s="10">
        <v>44.3</v>
      </c>
    </row>
    <row r="1575" spans="1:8" ht="15">
      <c r="A1575" s="55">
        <v>6.02</v>
      </c>
      <c r="B1575" s="10">
        <v>4.54</v>
      </c>
      <c r="C1575" s="39">
        <f t="shared" si="40"/>
        <v>40.172</v>
      </c>
      <c r="D1575" s="10">
        <v>5.63</v>
      </c>
      <c r="E1575" s="10">
        <v>405.2</v>
      </c>
      <c r="F1575" s="10">
        <v>7.25</v>
      </c>
      <c r="G1575" s="59"/>
      <c r="H1575" s="10">
        <v>44.3</v>
      </c>
    </row>
    <row r="1576" spans="1:8" ht="15">
      <c r="A1576" s="55">
        <v>7.04</v>
      </c>
      <c r="B1576" s="10">
        <v>4.53</v>
      </c>
      <c r="C1576" s="39">
        <f t="shared" si="40"/>
        <v>40.153999999999996</v>
      </c>
      <c r="D1576" s="10">
        <v>5.59</v>
      </c>
      <c r="E1576" s="10">
        <v>404.9</v>
      </c>
      <c r="F1576" s="10">
        <v>7.25</v>
      </c>
      <c r="G1576" s="59"/>
      <c r="H1576" s="10">
        <v>43.9</v>
      </c>
    </row>
    <row r="1577" spans="1:8" ht="15">
      <c r="A1577" s="55">
        <v>8.01</v>
      </c>
      <c r="B1577" s="10">
        <v>4.54</v>
      </c>
      <c r="C1577" s="39">
        <f t="shared" si="40"/>
        <v>40.172</v>
      </c>
      <c r="D1577" s="10">
        <v>5.58</v>
      </c>
      <c r="E1577" s="10">
        <v>404.9</v>
      </c>
      <c r="F1577" s="10">
        <v>7.27</v>
      </c>
      <c r="G1577" s="59"/>
      <c r="H1577" s="10">
        <v>43.8</v>
      </c>
    </row>
    <row r="1578" spans="1:8" ht="15">
      <c r="A1578" s="55">
        <v>9</v>
      </c>
      <c r="B1578" s="10">
        <v>4.54</v>
      </c>
      <c r="C1578" s="39">
        <f t="shared" si="40"/>
        <v>40.172</v>
      </c>
      <c r="D1578" s="10">
        <v>5.56</v>
      </c>
      <c r="E1578" s="10">
        <v>404.9</v>
      </c>
      <c r="F1578" s="10">
        <v>7.28</v>
      </c>
      <c r="G1578" s="59"/>
      <c r="H1578" s="10">
        <v>43.7</v>
      </c>
    </row>
    <row r="1579" spans="1:8" ht="15">
      <c r="A1579" s="55">
        <v>10.08</v>
      </c>
      <c r="B1579" s="10">
        <v>4.53</v>
      </c>
      <c r="C1579" s="39">
        <f t="shared" si="40"/>
        <v>40.153999999999996</v>
      </c>
      <c r="D1579" s="10">
        <v>5.58</v>
      </c>
      <c r="E1579" s="10">
        <v>405</v>
      </c>
      <c r="F1579" s="10">
        <v>7.28</v>
      </c>
      <c r="G1579" s="59"/>
      <c r="H1579" s="10">
        <v>43.8</v>
      </c>
    </row>
    <row r="1580" spans="1:8" ht="15">
      <c r="A1580" s="55">
        <v>11</v>
      </c>
      <c r="B1580" s="10">
        <v>4.53</v>
      </c>
      <c r="C1580" s="39">
        <f t="shared" si="40"/>
        <v>40.153999999999996</v>
      </c>
      <c r="D1580" s="10">
        <v>5.55</v>
      </c>
      <c r="E1580" s="10">
        <v>405</v>
      </c>
      <c r="F1580" s="10">
        <v>7.28</v>
      </c>
      <c r="G1580" s="59"/>
      <c r="H1580" s="10">
        <v>43.6</v>
      </c>
    </row>
    <row r="1581" spans="1:8" ht="15">
      <c r="A1581" s="55">
        <v>12.02</v>
      </c>
      <c r="B1581" s="10">
        <v>4.53</v>
      </c>
      <c r="C1581" s="39">
        <f t="shared" si="40"/>
        <v>40.153999999999996</v>
      </c>
      <c r="D1581" s="10">
        <v>5.55</v>
      </c>
      <c r="E1581" s="10">
        <v>404.8</v>
      </c>
      <c r="F1581" s="10">
        <v>7.29</v>
      </c>
      <c r="G1581" s="59"/>
      <c r="H1581" s="10">
        <v>43.2</v>
      </c>
    </row>
    <row r="1582" spans="1:8" ht="15">
      <c r="A1582" s="55">
        <v>13.04</v>
      </c>
      <c r="B1582" s="10">
        <v>4.53</v>
      </c>
      <c r="C1582" s="39">
        <f t="shared" si="40"/>
        <v>40.153999999999996</v>
      </c>
      <c r="D1582" s="10">
        <v>5.51</v>
      </c>
      <c r="E1582" s="10">
        <v>404.7</v>
      </c>
      <c r="F1582" s="10">
        <v>7.3</v>
      </c>
      <c r="G1582" s="59"/>
      <c r="H1582" s="10">
        <v>43.3</v>
      </c>
    </row>
    <row r="1583" spans="1:8" ht="15">
      <c r="A1583" s="55">
        <v>14.04</v>
      </c>
      <c r="B1583" s="10">
        <v>4.53</v>
      </c>
      <c r="C1583" s="39">
        <f t="shared" si="40"/>
        <v>40.153999999999996</v>
      </c>
      <c r="D1583" s="10">
        <v>5.48</v>
      </c>
      <c r="E1583" s="10">
        <v>404.7</v>
      </c>
      <c r="F1583" s="10">
        <v>7.3</v>
      </c>
      <c r="G1583" s="10"/>
      <c r="H1583" s="10">
        <v>43</v>
      </c>
    </row>
    <row r="1584" spans="1:8" ht="15">
      <c r="A1584" s="55">
        <v>15.02</v>
      </c>
      <c r="B1584" s="10">
        <v>4.52</v>
      </c>
      <c r="C1584" s="39">
        <f t="shared" si="40"/>
        <v>40.135999999999996</v>
      </c>
      <c r="D1584" s="10">
        <v>5.45</v>
      </c>
      <c r="E1584" s="10">
        <v>405.2</v>
      </c>
      <c r="F1584" s="10">
        <v>7.29</v>
      </c>
      <c r="G1584" s="59"/>
      <c r="H1584" s="10">
        <v>42.8</v>
      </c>
    </row>
    <row r="1585" spans="1:8" ht="15">
      <c r="A1585" s="55">
        <v>16.04</v>
      </c>
      <c r="B1585" s="10">
        <v>4.79</v>
      </c>
      <c r="C1585" s="39">
        <f t="shared" si="40"/>
        <v>40.622</v>
      </c>
      <c r="D1585" s="10">
        <v>2.17</v>
      </c>
      <c r="E1585" s="10">
        <v>388</v>
      </c>
      <c r="F1585" s="10">
        <v>7.14</v>
      </c>
      <c r="G1585" s="60"/>
      <c r="H1585" s="10">
        <v>17.2</v>
      </c>
    </row>
    <row r="1586" spans="1:8" ht="15">
      <c r="A1586" s="10"/>
      <c r="B1586" s="10"/>
      <c r="C1586" s="10"/>
      <c r="D1586" s="10"/>
      <c r="E1586" s="10"/>
      <c r="F1586" s="10"/>
      <c r="G1586" s="10"/>
      <c r="H1586" s="10"/>
    </row>
    <row r="1587" spans="1:8" ht="15">
      <c r="A1587" s="10"/>
      <c r="B1587" s="10"/>
      <c r="C1587" s="10"/>
      <c r="D1587" s="10"/>
      <c r="E1587" s="10"/>
      <c r="F1587" s="10"/>
      <c r="G1587" s="10"/>
      <c r="H1587" s="10"/>
    </row>
    <row r="1588" spans="1:8" ht="15">
      <c r="A1588" s="10"/>
      <c r="B1588" s="10"/>
      <c r="C1588" s="10"/>
      <c r="D1588" s="10"/>
      <c r="E1588" s="10"/>
      <c r="F1588" s="10"/>
      <c r="G1588" s="10"/>
      <c r="H1588" s="10"/>
    </row>
    <row r="1589" spans="1:8" ht="15">
      <c r="A1589" s="10"/>
      <c r="B1589" s="10"/>
      <c r="C1589" s="10"/>
      <c r="D1589" s="10"/>
      <c r="E1589" s="10"/>
      <c r="F1589" s="10"/>
      <c r="G1589" s="10"/>
      <c r="H1589" s="10"/>
    </row>
    <row r="1590" spans="1:8" ht="15">
      <c r="A1590" s="10"/>
      <c r="B1590" s="61" t="s">
        <v>22</v>
      </c>
      <c r="C1590" s="39"/>
      <c r="D1590" s="62"/>
      <c r="E1590" s="40"/>
      <c r="F1590" s="62"/>
      <c r="G1590" s="62"/>
      <c r="H1590" s="22"/>
    </row>
    <row r="1591" spans="1:8" ht="15">
      <c r="A1591" s="10"/>
      <c r="B1591" s="63">
        <v>39511</v>
      </c>
      <c r="C1591" s="39"/>
      <c r="D1591" s="62"/>
      <c r="E1591" s="40"/>
      <c r="F1591" s="62"/>
      <c r="G1591" s="62"/>
      <c r="H1591" s="22"/>
    </row>
    <row r="1592" spans="1:8" ht="15">
      <c r="A1592" s="10"/>
      <c r="B1592" s="61"/>
      <c r="C1592" s="39"/>
      <c r="D1592" s="62"/>
      <c r="E1592" s="40"/>
      <c r="F1592" s="62"/>
      <c r="G1592" s="62"/>
      <c r="H1592" s="22"/>
    </row>
    <row r="1593" spans="1:8" ht="15">
      <c r="A1593" s="50" t="s">
        <v>23</v>
      </c>
      <c r="B1593" s="51" t="s">
        <v>24</v>
      </c>
      <c r="C1593" s="52" t="s">
        <v>30</v>
      </c>
      <c r="D1593" s="51" t="s">
        <v>25</v>
      </c>
      <c r="E1593" s="53" t="s">
        <v>37</v>
      </c>
      <c r="F1593" s="51" t="s">
        <v>27</v>
      </c>
      <c r="G1593" s="51" t="s">
        <v>28</v>
      </c>
      <c r="H1593" s="54" t="s">
        <v>29</v>
      </c>
    </row>
    <row r="1594" spans="1:8" ht="15">
      <c r="A1594" s="10">
        <v>1.01</v>
      </c>
      <c r="B1594" s="10">
        <v>1.96</v>
      </c>
      <c r="C1594" s="39">
        <f aca="true" t="shared" si="41" ref="C1594:C1599">(B1594*1.8)+32</f>
        <v>35.528</v>
      </c>
      <c r="D1594" s="10">
        <v>4.55</v>
      </c>
      <c r="E1594" s="10">
        <v>499.6</v>
      </c>
      <c r="F1594" s="10">
        <v>7.35</v>
      </c>
      <c r="G1594" s="59"/>
      <c r="H1594" s="10">
        <v>33.4</v>
      </c>
    </row>
    <row r="1595" spans="1:8" ht="15">
      <c r="A1595" s="10">
        <v>2.03</v>
      </c>
      <c r="B1595" s="10">
        <v>3.14</v>
      </c>
      <c r="C1595" s="39">
        <f t="shared" si="41"/>
        <v>37.652</v>
      </c>
      <c r="D1595" s="10">
        <v>4.11</v>
      </c>
      <c r="E1595" s="10">
        <v>499.8</v>
      </c>
      <c r="F1595" s="10">
        <v>7.35</v>
      </c>
      <c r="G1595" s="59"/>
      <c r="H1595" s="10">
        <v>31.1</v>
      </c>
    </row>
    <row r="1596" spans="1:8" ht="15">
      <c r="A1596" s="10">
        <v>3.02</v>
      </c>
      <c r="B1596" s="10">
        <v>3.47</v>
      </c>
      <c r="C1596" s="39">
        <f t="shared" si="41"/>
        <v>38.246</v>
      </c>
      <c r="D1596" s="10">
        <v>3.46</v>
      </c>
      <c r="E1596" s="10">
        <v>500.1</v>
      </c>
      <c r="F1596" s="10">
        <v>7.38</v>
      </c>
      <c r="G1596" s="59"/>
      <c r="H1596" s="10">
        <v>26.4</v>
      </c>
    </row>
    <row r="1597" spans="1:8" ht="15">
      <c r="A1597" s="10">
        <v>4.04</v>
      </c>
      <c r="B1597" s="10">
        <v>3.53</v>
      </c>
      <c r="C1597" s="39">
        <f t="shared" si="41"/>
        <v>38.354</v>
      </c>
      <c r="D1597" s="10">
        <v>2.91</v>
      </c>
      <c r="E1597" s="10">
        <v>500.9</v>
      </c>
      <c r="F1597" s="10">
        <v>7.34</v>
      </c>
      <c r="G1597" s="59"/>
      <c r="H1597" s="10">
        <v>22.3</v>
      </c>
    </row>
    <row r="1598" spans="1:8" ht="15">
      <c r="A1598" s="10">
        <v>5.03</v>
      </c>
      <c r="B1598" s="10">
        <v>3.55</v>
      </c>
      <c r="C1598" s="39">
        <f t="shared" si="41"/>
        <v>38.39</v>
      </c>
      <c r="D1598" s="10">
        <v>2.26</v>
      </c>
      <c r="E1598" s="10">
        <v>502.9</v>
      </c>
      <c r="F1598" s="10">
        <v>7.37</v>
      </c>
      <c r="G1598" s="59"/>
      <c r="H1598" s="10">
        <v>17.3</v>
      </c>
    </row>
    <row r="1599" spans="1:8" ht="15">
      <c r="A1599" s="10">
        <v>6.01</v>
      </c>
      <c r="B1599" s="10">
        <v>3.57</v>
      </c>
      <c r="C1599" s="39">
        <f t="shared" si="41"/>
        <v>38.426</v>
      </c>
      <c r="D1599" s="10">
        <v>1.79</v>
      </c>
      <c r="E1599" s="10">
        <v>504</v>
      </c>
      <c r="F1599" s="10">
        <v>7.39</v>
      </c>
      <c r="G1599" s="59"/>
      <c r="H1599" s="10">
        <v>13.7</v>
      </c>
    </row>
    <row r="1600" spans="1:8" ht="15">
      <c r="A1600" s="55"/>
      <c r="B1600" s="10"/>
      <c r="C1600" s="39"/>
      <c r="D1600" s="10"/>
      <c r="E1600" s="10"/>
      <c r="F1600" s="10"/>
      <c r="G1600" s="59"/>
      <c r="H1600" s="10"/>
    </row>
    <row r="1601" spans="1:8" ht="15">
      <c r="A1601" s="55"/>
      <c r="B1601" s="10" t="s">
        <v>49</v>
      </c>
      <c r="C1601" s="39"/>
      <c r="D1601" s="10"/>
      <c r="E1601" s="10"/>
      <c r="F1601" s="10"/>
      <c r="G1601" s="59"/>
      <c r="H1601" s="10"/>
    </row>
    <row r="1602" spans="1:8" ht="15">
      <c r="A1602" s="55"/>
      <c r="B1602" s="10"/>
      <c r="C1602" s="39"/>
      <c r="D1602" s="10"/>
      <c r="E1602" s="10"/>
      <c r="F1602" s="10"/>
      <c r="G1602" s="59"/>
      <c r="H1602" s="10"/>
    </row>
    <row r="1603" spans="1:8" ht="15">
      <c r="A1603" s="55"/>
      <c r="B1603" s="10"/>
      <c r="C1603" s="39"/>
      <c r="D1603" s="10"/>
      <c r="E1603" s="10"/>
      <c r="F1603" s="10"/>
      <c r="G1603" s="59"/>
      <c r="H1603" s="10"/>
    </row>
    <row r="1604" spans="1:8" ht="15">
      <c r="A1604" s="55"/>
      <c r="B1604" s="10"/>
      <c r="C1604" s="39"/>
      <c r="D1604" s="10"/>
      <c r="E1604" s="10"/>
      <c r="F1604" s="10"/>
      <c r="G1604" s="59"/>
      <c r="H1604" s="10"/>
    </row>
    <row r="1605" spans="1:8" ht="15">
      <c r="A1605" s="55"/>
      <c r="B1605" s="10"/>
      <c r="C1605" s="39"/>
      <c r="D1605" s="10"/>
      <c r="E1605" s="10"/>
      <c r="F1605" s="10"/>
      <c r="G1605" s="59"/>
      <c r="H1605" s="10"/>
    </row>
    <row r="1606" spans="1:8" ht="15">
      <c r="A1606" s="10"/>
      <c r="B1606" s="61" t="s">
        <v>22</v>
      </c>
      <c r="C1606" s="39"/>
      <c r="D1606" s="62"/>
      <c r="E1606" s="40"/>
      <c r="F1606" s="62"/>
      <c r="G1606" s="62"/>
      <c r="H1606" s="22"/>
    </row>
    <row r="1607" spans="1:8" ht="15">
      <c r="A1607" s="10"/>
      <c r="B1607" s="63">
        <v>39573</v>
      </c>
      <c r="C1607" s="39"/>
      <c r="D1607" s="62"/>
      <c r="E1607" s="40"/>
      <c r="F1607" s="62"/>
      <c r="G1607" s="62"/>
      <c r="H1607" s="22"/>
    </row>
    <row r="1608" spans="1:8" ht="15">
      <c r="A1608" s="10"/>
      <c r="B1608" s="61"/>
      <c r="C1608" s="39"/>
      <c r="D1608" s="62"/>
      <c r="E1608" s="40"/>
      <c r="F1608" s="62"/>
      <c r="G1608" s="62"/>
      <c r="H1608" s="22"/>
    </row>
    <row r="1609" spans="1:8" ht="15">
      <c r="A1609" s="50" t="s">
        <v>23</v>
      </c>
      <c r="B1609" s="51" t="s">
        <v>24</v>
      </c>
      <c r="C1609" s="52" t="s">
        <v>30</v>
      </c>
      <c r="D1609" s="51" t="s">
        <v>25</v>
      </c>
      <c r="E1609" s="53" t="s">
        <v>37</v>
      </c>
      <c r="F1609" s="51" t="s">
        <v>27</v>
      </c>
      <c r="G1609" s="51" t="s">
        <v>28</v>
      </c>
      <c r="H1609" s="54" t="s">
        <v>29</v>
      </c>
    </row>
    <row r="1610" spans="1:8" ht="15">
      <c r="A1610" s="55">
        <v>0.25</v>
      </c>
      <c r="B1610" s="10">
        <v>11.09</v>
      </c>
      <c r="C1610" s="39">
        <f aca="true" t="shared" si="42" ref="C1610:C1626">(B1610*1.8)+32</f>
        <v>51.962</v>
      </c>
      <c r="D1610" s="10">
        <v>13.54</v>
      </c>
      <c r="E1610" s="10">
        <v>455</v>
      </c>
      <c r="F1610" s="10">
        <v>8.45</v>
      </c>
      <c r="G1610" s="59"/>
      <c r="H1610" s="10">
        <v>123.2</v>
      </c>
    </row>
    <row r="1611" spans="1:8" ht="15">
      <c r="A1611" s="55">
        <v>1.1</v>
      </c>
      <c r="B1611" s="10">
        <v>10.73</v>
      </c>
      <c r="C1611" s="39">
        <f t="shared" si="42"/>
        <v>51.314</v>
      </c>
      <c r="D1611" s="10">
        <v>13.75</v>
      </c>
      <c r="E1611" s="10">
        <v>454.6</v>
      </c>
      <c r="F1611" s="10">
        <v>8.32</v>
      </c>
      <c r="G1611" s="59"/>
      <c r="H1611" s="10">
        <v>123.8</v>
      </c>
    </row>
    <row r="1612" spans="1:8" ht="15">
      <c r="A1612" s="55">
        <v>2.06</v>
      </c>
      <c r="B1612" s="10">
        <v>10.68</v>
      </c>
      <c r="C1612" s="39">
        <f t="shared" si="42"/>
        <v>51.224000000000004</v>
      </c>
      <c r="D1612" s="10">
        <v>13.86</v>
      </c>
      <c r="E1612" s="10">
        <v>454.8</v>
      </c>
      <c r="F1612" s="10">
        <v>8.46</v>
      </c>
      <c r="G1612" s="59"/>
      <c r="H1612" s="10">
        <v>124.9</v>
      </c>
    </row>
    <row r="1613" spans="1:8" ht="15">
      <c r="A1613" s="55">
        <v>3.06</v>
      </c>
      <c r="B1613" s="10">
        <v>9.69</v>
      </c>
      <c r="C1613" s="39">
        <f t="shared" si="42"/>
        <v>49.442</v>
      </c>
      <c r="D1613" s="10">
        <v>13.94</v>
      </c>
      <c r="E1613" s="10">
        <v>456.6</v>
      </c>
      <c r="F1613" s="10">
        <v>8.54</v>
      </c>
      <c r="G1613" s="59"/>
      <c r="H1613" s="10">
        <v>122.5</v>
      </c>
    </row>
    <row r="1614" spans="1:8" ht="15">
      <c r="A1614" s="55">
        <v>4.51</v>
      </c>
      <c r="B1614" s="10">
        <v>7.93</v>
      </c>
      <c r="C1614" s="39">
        <f t="shared" si="42"/>
        <v>46.274</v>
      </c>
      <c r="D1614" s="10">
        <v>13</v>
      </c>
      <c r="E1614" s="10">
        <v>470.6</v>
      </c>
      <c r="F1614" s="10">
        <v>8.14</v>
      </c>
      <c r="G1614" s="59"/>
      <c r="H1614" s="10">
        <v>109.5</v>
      </c>
    </row>
    <row r="1615" spans="1:8" ht="15">
      <c r="A1615" s="55">
        <v>5.02</v>
      </c>
      <c r="B1615" s="10">
        <v>5.58</v>
      </c>
      <c r="C1615" s="39">
        <f t="shared" si="42"/>
        <v>42.044</v>
      </c>
      <c r="D1615" s="10">
        <v>8.38</v>
      </c>
      <c r="E1615" s="10">
        <v>501.9</v>
      </c>
      <c r="F1615" s="10">
        <v>7.61</v>
      </c>
      <c r="G1615" s="59"/>
      <c r="H1615" s="10">
        <v>66.6</v>
      </c>
    </row>
    <row r="1616" spans="1:8" ht="15">
      <c r="A1616" s="55">
        <v>6.03</v>
      </c>
      <c r="B1616" s="10">
        <v>4.38</v>
      </c>
      <c r="C1616" s="39">
        <f t="shared" si="42"/>
        <v>39.884</v>
      </c>
      <c r="D1616" s="10">
        <v>3.56</v>
      </c>
      <c r="E1616" s="10">
        <v>516.4</v>
      </c>
      <c r="F1616" s="10">
        <v>7.32</v>
      </c>
      <c r="G1616" s="59"/>
      <c r="H1616" s="10">
        <v>27.4</v>
      </c>
    </row>
    <row r="1617" spans="1:8" ht="15">
      <c r="A1617" s="55">
        <v>7.03</v>
      </c>
      <c r="B1617" s="10">
        <v>4.18</v>
      </c>
      <c r="C1617" s="39">
        <f t="shared" si="42"/>
        <v>39.524</v>
      </c>
      <c r="D1617" s="10">
        <v>1.18</v>
      </c>
      <c r="E1617" s="10">
        <v>519</v>
      </c>
      <c r="F1617" s="10">
        <v>7.2</v>
      </c>
      <c r="G1617" s="59"/>
      <c r="H1617" s="10">
        <v>13.9</v>
      </c>
    </row>
    <row r="1618" spans="1:8" ht="15">
      <c r="A1618" s="55">
        <v>8.03</v>
      </c>
      <c r="B1618" s="10">
        <v>4</v>
      </c>
      <c r="C1618" s="39">
        <f t="shared" si="42"/>
        <v>39.2</v>
      </c>
      <c r="D1618" s="10">
        <v>1.34</v>
      </c>
      <c r="E1618" s="10">
        <v>520.2</v>
      </c>
      <c r="F1618" s="10">
        <v>7.21</v>
      </c>
      <c r="G1618" s="59"/>
      <c r="H1618" s="10">
        <v>10.2</v>
      </c>
    </row>
    <row r="1619" spans="1:8" ht="15">
      <c r="A1619" s="55">
        <v>9.04</v>
      </c>
      <c r="B1619" s="10">
        <v>4.03</v>
      </c>
      <c r="C1619" s="39">
        <f t="shared" si="42"/>
        <v>39.254</v>
      </c>
      <c r="D1619" s="10">
        <v>0.96</v>
      </c>
      <c r="E1619" s="10">
        <v>524.4</v>
      </c>
      <c r="F1619" s="10">
        <v>7.17</v>
      </c>
      <c r="G1619" s="59"/>
      <c r="H1619" s="10">
        <v>7.1</v>
      </c>
    </row>
    <row r="1620" spans="1:8" ht="15">
      <c r="A1620" s="55">
        <v>11.56</v>
      </c>
      <c r="B1620" s="10">
        <v>4.04</v>
      </c>
      <c r="C1620" s="39">
        <f t="shared" si="42"/>
        <v>39.272</v>
      </c>
      <c r="D1620" s="10">
        <v>0.68</v>
      </c>
      <c r="E1620" s="10">
        <v>536</v>
      </c>
      <c r="F1620" s="10">
        <v>7.17</v>
      </c>
      <c r="G1620" s="59"/>
      <c r="H1620" s="10">
        <v>5.2</v>
      </c>
    </row>
    <row r="1621" spans="1:8" ht="15">
      <c r="A1621" s="55">
        <v>12.01</v>
      </c>
      <c r="B1621" s="10">
        <v>4.05</v>
      </c>
      <c r="C1621" s="39">
        <f t="shared" si="42"/>
        <v>39.29</v>
      </c>
      <c r="D1621" s="10">
        <v>0.64</v>
      </c>
      <c r="E1621" s="10">
        <v>537.5</v>
      </c>
      <c r="F1621" s="10">
        <v>7.17</v>
      </c>
      <c r="G1621" s="59"/>
      <c r="H1621" s="10">
        <v>4.9</v>
      </c>
    </row>
    <row r="1622" spans="1:8" ht="15">
      <c r="A1622" s="55">
        <v>13.08</v>
      </c>
      <c r="B1622" s="10">
        <v>4.08</v>
      </c>
      <c r="C1622" s="39">
        <f t="shared" si="42"/>
        <v>39.344</v>
      </c>
      <c r="D1622" s="10">
        <v>0.58</v>
      </c>
      <c r="E1622" s="10">
        <v>541.7</v>
      </c>
      <c r="F1622" s="10">
        <v>7.15</v>
      </c>
      <c r="G1622" s="59"/>
      <c r="H1622" s="10">
        <v>4.4</v>
      </c>
    </row>
    <row r="1623" spans="1:8" ht="15">
      <c r="A1623" s="55">
        <v>14.14</v>
      </c>
      <c r="B1623" s="10">
        <v>4.06</v>
      </c>
      <c r="C1623" s="39">
        <f t="shared" si="42"/>
        <v>39.308</v>
      </c>
      <c r="D1623" s="10">
        <v>0.56</v>
      </c>
      <c r="E1623" s="10">
        <v>544.9</v>
      </c>
      <c r="F1623" s="10">
        <v>7.12</v>
      </c>
      <c r="G1623" s="59"/>
      <c r="H1623" s="10">
        <v>4.3</v>
      </c>
    </row>
    <row r="1624" spans="1:8" ht="15">
      <c r="A1624" s="55">
        <v>15.89</v>
      </c>
      <c r="B1624" s="10">
        <v>4.07</v>
      </c>
      <c r="C1624" s="39">
        <f t="shared" si="42"/>
        <v>39.326</v>
      </c>
      <c r="D1624" s="10">
        <v>0.55</v>
      </c>
      <c r="E1624" s="10">
        <v>550.8</v>
      </c>
      <c r="F1624" s="10">
        <v>7.09</v>
      </c>
      <c r="G1624" s="10"/>
      <c r="H1624" s="10">
        <v>4.2</v>
      </c>
    </row>
    <row r="1625" spans="1:8" ht="15">
      <c r="A1625" s="55">
        <v>16.08</v>
      </c>
      <c r="B1625" s="10">
        <v>4.08</v>
      </c>
      <c r="C1625" s="39">
        <f t="shared" si="42"/>
        <v>39.344</v>
      </c>
      <c r="D1625" s="10">
        <v>0.52</v>
      </c>
      <c r="E1625" s="10">
        <v>550.7</v>
      </c>
      <c r="F1625" s="10">
        <v>7.09</v>
      </c>
      <c r="G1625" s="59"/>
      <c r="H1625" s="10">
        <v>4</v>
      </c>
    </row>
    <row r="1626" spans="1:8" ht="15">
      <c r="A1626" s="55">
        <v>17.22</v>
      </c>
      <c r="B1626" s="10">
        <v>4.1</v>
      </c>
      <c r="C1626" s="39">
        <f t="shared" si="42"/>
        <v>39.38</v>
      </c>
      <c r="D1626" s="10">
        <v>0.49</v>
      </c>
      <c r="E1626" s="10">
        <v>558.7</v>
      </c>
      <c r="F1626" s="10">
        <v>7.01</v>
      </c>
      <c r="G1626" s="60"/>
      <c r="H1626" s="10">
        <v>3.7</v>
      </c>
    </row>
    <row r="1627" spans="1:8" ht="15">
      <c r="A1627" s="10"/>
      <c r="B1627" s="10"/>
      <c r="C1627" s="10"/>
      <c r="D1627" s="10"/>
      <c r="E1627" s="10"/>
      <c r="F1627" s="10"/>
      <c r="G1627" s="10"/>
      <c r="H1627" s="10"/>
    </row>
    <row r="1628" spans="1:8" ht="15">
      <c r="A1628" s="10"/>
      <c r="B1628" s="10"/>
      <c r="C1628" s="10"/>
      <c r="D1628" s="10"/>
      <c r="E1628" s="10"/>
      <c r="F1628" s="10"/>
      <c r="G1628" s="10"/>
      <c r="H1628" s="10"/>
    </row>
    <row r="1629" spans="1:8" ht="15">
      <c r="A1629" s="10"/>
      <c r="B1629" s="10"/>
      <c r="C1629" s="10"/>
      <c r="D1629" s="10"/>
      <c r="E1629" s="10"/>
      <c r="F1629" s="10"/>
      <c r="G1629" s="10"/>
      <c r="H1629" s="10"/>
    </row>
    <row r="1630" spans="1:8" ht="15">
      <c r="A1630" s="10"/>
      <c r="B1630" s="10"/>
      <c r="C1630" s="10"/>
      <c r="D1630" s="10"/>
      <c r="E1630" s="10"/>
      <c r="F1630" s="10"/>
      <c r="G1630" s="10"/>
      <c r="H1630" s="10"/>
    </row>
    <row r="1631" spans="1:8" ht="15">
      <c r="A1631" s="10"/>
      <c r="B1631" s="10"/>
      <c r="C1631" s="10"/>
      <c r="D1631" s="10"/>
      <c r="E1631" s="10"/>
      <c r="F1631" s="10"/>
      <c r="G1631" s="10"/>
      <c r="H1631" s="10"/>
    </row>
    <row r="1632" spans="1:8" ht="15">
      <c r="A1632" s="10"/>
      <c r="B1632" s="10"/>
      <c r="C1632" s="10"/>
      <c r="D1632" s="10"/>
      <c r="E1632" s="10"/>
      <c r="F1632" s="10"/>
      <c r="G1632" s="10"/>
      <c r="H1632" s="10"/>
    </row>
    <row r="1633" spans="1:8" ht="15">
      <c r="A1633" s="10"/>
      <c r="B1633" s="10"/>
      <c r="C1633" s="10"/>
      <c r="D1633" s="10"/>
      <c r="E1633" s="10"/>
      <c r="F1633" s="10"/>
      <c r="G1633" s="10"/>
      <c r="H1633" s="10"/>
    </row>
    <row r="1634" spans="1:8" ht="15">
      <c r="A1634" s="10"/>
      <c r="B1634" s="61" t="s">
        <v>22</v>
      </c>
      <c r="C1634" s="39"/>
      <c r="D1634" s="62"/>
      <c r="E1634" s="40"/>
      <c r="F1634" s="62"/>
      <c r="G1634" s="62"/>
      <c r="H1634" s="22"/>
    </row>
    <row r="1635" spans="1:8" ht="15">
      <c r="A1635" s="10"/>
      <c r="B1635" s="63">
        <v>39623</v>
      </c>
      <c r="C1635" s="39"/>
      <c r="D1635" s="62"/>
      <c r="E1635" s="40"/>
      <c r="F1635" s="62"/>
      <c r="G1635" s="62"/>
      <c r="H1635" s="22"/>
    </row>
    <row r="1636" spans="1:8" ht="15">
      <c r="A1636" s="10"/>
      <c r="B1636" s="61"/>
      <c r="C1636" s="39"/>
      <c r="D1636" s="62"/>
      <c r="E1636" s="40"/>
      <c r="F1636" s="62"/>
      <c r="G1636" s="62"/>
      <c r="H1636" s="22"/>
    </row>
    <row r="1637" spans="1:8" ht="15">
      <c r="A1637" s="50" t="s">
        <v>23</v>
      </c>
      <c r="B1637" s="51" t="s">
        <v>24</v>
      </c>
      <c r="C1637" s="52" t="s">
        <v>30</v>
      </c>
      <c r="D1637" s="51" t="s">
        <v>25</v>
      </c>
      <c r="E1637" s="53" t="s">
        <v>37</v>
      </c>
      <c r="F1637" s="51" t="s">
        <v>27</v>
      </c>
      <c r="G1637" s="51" t="s">
        <v>28</v>
      </c>
      <c r="H1637" s="54" t="s">
        <v>29</v>
      </c>
    </row>
    <row r="1638" spans="1:8" ht="15">
      <c r="A1638" s="55">
        <v>0.27</v>
      </c>
      <c r="B1638" s="10">
        <v>22.25</v>
      </c>
      <c r="C1638" s="39">
        <f aca="true" t="shared" si="43" ref="C1638:C1656">(B1638*1.8)+32</f>
        <v>72.05000000000001</v>
      </c>
      <c r="D1638" s="10">
        <v>8.94</v>
      </c>
      <c r="E1638" s="10">
        <v>444.6</v>
      </c>
      <c r="F1638" s="10">
        <v>8.48</v>
      </c>
      <c r="G1638" s="59"/>
      <c r="H1638" s="10">
        <v>102</v>
      </c>
    </row>
    <row r="1639" spans="1:8" ht="15">
      <c r="A1639" s="55">
        <v>1.05</v>
      </c>
      <c r="B1639" s="10">
        <v>21.61</v>
      </c>
      <c r="C1639" s="39">
        <f t="shared" si="43"/>
        <v>70.898</v>
      </c>
      <c r="D1639" s="10">
        <v>8.83</v>
      </c>
      <c r="E1639" s="10">
        <v>445.1</v>
      </c>
      <c r="F1639" s="10">
        <v>8.45</v>
      </c>
      <c r="G1639" s="59"/>
      <c r="H1639" s="10">
        <v>99.6</v>
      </c>
    </row>
    <row r="1640" spans="1:8" ht="15">
      <c r="A1640" s="55">
        <v>2.05</v>
      </c>
      <c r="B1640" s="10">
        <v>21.36</v>
      </c>
      <c r="C1640" s="39">
        <f t="shared" si="43"/>
        <v>70.44800000000001</v>
      </c>
      <c r="D1640" s="10">
        <v>8.64</v>
      </c>
      <c r="E1640" s="10">
        <v>445</v>
      </c>
      <c r="F1640" s="10">
        <v>8.41</v>
      </c>
      <c r="G1640" s="59"/>
      <c r="H1640" s="10">
        <v>97</v>
      </c>
    </row>
    <row r="1641" spans="1:8" ht="15">
      <c r="A1641" s="55">
        <v>3.03</v>
      </c>
      <c r="B1641" s="10">
        <v>20.46</v>
      </c>
      <c r="C1641" s="39">
        <f t="shared" si="43"/>
        <v>68.828</v>
      </c>
      <c r="D1641" s="10">
        <v>8.31</v>
      </c>
      <c r="E1641" s="10">
        <v>453.8</v>
      </c>
      <c r="F1641" s="10">
        <v>8.27</v>
      </c>
      <c r="G1641" s="59"/>
      <c r="H1641" s="10">
        <v>91.7</v>
      </c>
    </row>
    <row r="1642" spans="1:8" ht="15">
      <c r="A1642" s="55">
        <v>4.01</v>
      </c>
      <c r="B1642" s="10">
        <v>15.09</v>
      </c>
      <c r="C1642" s="39">
        <f t="shared" si="43"/>
        <v>59.162</v>
      </c>
      <c r="D1642" s="10">
        <v>11.95</v>
      </c>
      <c r="E1642" s="10">
        <v>480.9</v>
      </c>
      <c r="F1642" s="10">
        <v>8.38</v>
      </c>
      <c r="G1642" s="59"/>
      <c r="H1642" s="10">
        <v>118</v>
      </c>
    </row>
    <row r="1643" spans="1:8" ht="15">
      <c r="A1643" s="55">
        <v>5.02</v>
      </c>
      <c r="B1643" s="10">
        <v>8.84</v>
      </c>
      <c r="C1643" s="39">
        <f t="shared" si="43"/>
        <v>47.912</v>
      </c>
      <c r="D1643" s="10">
        <v>10.58</v>
      </c>
      <c r="E1643" s="10">
        <v>511.5</v>
      </c>
      <c r="F1643" s="10">
        <v>8.08</v>
      </c>
      <c r="G1643" s="59"/>
      <c r="H1643" s="10">
        <v>90.7</v>
      </c>
    </row>
    <row r="1644" spans="1:8" ht="15">
      <c r="A1644" s="55">
        <v>6.04</v>
      </c>
      <c r="B1644" s="10">
        <v>6.76</v>
      </c>
      <c r="C1644" s="39">
        <f t="shared" si="43"/>
        <v>44.168</v>
      </c>
      <c r="D1644" s="10">
        <v>7.69</v>
      </c>
      <c r="E1644" s="10">
        <v>521.1</v>
      </c>
      <c r="F1644" s="10">
        <v>7.76</v>
      </c>
      <c r="G1644" s="59"/>
      <c r="H1644" s="10">
        <v>62.6</v>
      </c>
    </row>
    <row r="1645" spans="1:8" ht="15">
      <c r="A1645" s="55">
        <v>7.03</v>
      </c>
      <c r="B1645" s="10">
        <v>5.37</v>
      </c>
      <c r="C1645" s="39">
        <f t="shared" si="43"/>
        <v>41.666</v>
      </c>
      <c r="D1645" s="10">
        <v>4.55</v>
      </c>
      <c r="E1645" s="10">
        <v>524.5</v>
      </c>
      <c r="F1645" s="10">
        <v>7.37</v>
      </c>
      <c r="G1645" s="59"/>
      <c r="H1645" s="10">
        <v>35.8</v>
      </c>
    </row>
    <row r="1646" spans="1:8" ht="15">
      <c r="A1646" s="55">
        <v>7.06</v>
      </c>
      <c r="B1646" s="10">
        <v>5.41</v>
      </c>
      <c r="C1646" s="39">
        <f t="shared" si="43"/>
        <v>41.738</v>
      </c>
      <c r="D1646" s="10">
        <v>4.43</v>
      </c>
      <c r="E1646" s="10">
        <v>524.2</v>
      </c>
      <c r="F1646" s="10">
        <v>7.38</v>
      </c>
      <c r="G1646" s="59"/>
      <c r="H1646" s="10">
        <v>34.9</v>
      </c>
    </row>
    <row r="1647" spans="1:8" ht="15">
      <c r="A1647" s="55">
        <v>8</v>
      </c>
      <c r="B1647" s="10">
        <v>4.91</v>
      </c>
      <c r="C1647" s="39">
        <f t="shared" si="43"/>
        <v>40.838</v>
      </c>
      <c r="D1647" s="10">
        <v>2.7</v>
      </c>
      <c r="E1647" s="10">
        <v>527.6</v>
      </c>
      <c r="F1647" s="10">
        <v>7.26</v>
      </c>
      <c r="G1647" s="59"/>
      <c r="H1647" s="10">
        <v>20.8</v>
      </c>
    </row>
    <row r="1648" spans="1:8" ht="15">
      <c r="A1648" s="55">
        <v>9.1</v>
      </c>
      <c r="B1648" s="10">
        <v>4.52</v>
      </c>
      <c r="C1648" s="39">
        <f t="shared" si="43"/>
        <v>40.135999999999996</v>
      </c>
      <c r="D1648" s="10">
        <v>1.84</v>
      </c>
      <c r="E1648" s="10">
        <v>536.7</v>
      </c>
      <c r="F1648" s="10">
        <v>7.16</v>
      </c>
      <c r="G1648" s="59"/>
      <c r="H1648" s="10">
        <v>14.1</v>
      </c>
    </row>
    <row r="1649" spans="1:8" ht="15">
      <c r="A1649" s="55">
        <v>10.31</v>
      </c>
      <c r="B1649" s="10">
        <v>4.41</v>
      </c>
      <c r="C1649" s="39">
        <f t="shared" si="43"/>
        <v>39.938</v>
      </c>
      <c r="D1649" s="10">
        <v>1.68</v>
      </c>
      <c r="E1649" s="10">
        <v>540.4</v>
      </c>
      <c r="F1649" s="10">
        <v>7.05</v>
      </c>
      <c r="G1649" s="59"/>
      <c r="H1649" s="10">
        <v>12.9</v>
      </c>
    </row>
    <row r="1650" spans="1:8" ht="15">
      <c r="A1650" s="55">
        <v>11.01</v>
      </c>
      <c r="B1650" s="10">
        <v>4.34</v>
      </c>
      <c r="C1650" s="39">
        <f t="shared" si="43"/>
        <v>39.812</v>
      </c>
      <c r="D1650" s="10">
        <v>1.49</v>
      </c>
      <c r="E1650" s="10">
        <v>543.4</v>
      </c>
      <c r="F1650" s="10">
        <v>7.07</v>
      </c>
      <c r="G1650" s="59"/>
      <c r="H1650" s="10">
        <v>11.4</v>
      </c>
    </row>
    <row r="1651" spans="1:8" ht="15">
      <c r="A1651" s="55">
        <v>12.02</v>
      </c>
      <c r="B1651" s="10">
        <v>4.25</v>
      </c>
      <c r="C1651" s="39">
        <f t="shared" si="43"/>
        <v>39.65</v>
      </c>
      <c r="D1651" s="10">
        <v>1.36</v>
      </c>
      <c r="E1651" s="10">
        <v>547.1</v>
      </c>
      <c r="F1651" s="10">
        <v>7.04</v>
      </c>
      <c r="G1651" s="59"/>
      <c r="H1651" s="10">
        <v>10.4</v>
      </c>
    </row>
    <row r="1652" spans="1:8" ht="15">
      <c r="A1652" s="55">
        <v>12.93</v>
      </c>
      <c r="B1652" s="10">
        <v>4.3</v>
      </c>
      <c r="C1652" s="39">
        <f t="shared" si="43"/>
        <v>39.74</v>
      </c>
      <c r="D1652" s="10">
        <v>1.25</v>
      </c>
      <c r="E1652" s="10">
        <v>549.4</v>
      </c>
      <c r="F1652" s="10">
        <v>7.05</v>
      </c>
      <c r="G1652" s="10"/>
      <c r="H1652" s="10">
        <v>9.6</v>
      </c>
    </row>
    <row r="1653" spans="1:8" ht="15">
      <c r="A1653" s="55">
        <v>14.13</v>
      </c>
      <c r="B1653" s="10">
        <v>4.3</v>
      </c>
      <c r="C1653" s="39">
        <f t="shared" si="43"/>
        <v>39.74</v>
      </c>
      <c r="D1653" s="10">
        <v>1.16</v>
      </c>
      <c r="E1653" s="10">
        <v>553.3</v>
      </c>
      <c r="F1653" s="10">
        <v>7</v>
      </c>
      <c r="G1653" s="59"/>
      <c r="H1653" s="10">
        <v>8.9</v>
      </c>
    </row>
    <row r="1654" spans="1:8" ht="15">
      <c r="A1654" s="55">
        <v>15.03</v>
      </c>
      <c r="B1654" s="10">
        <v>4.27</v>
      </c>
      <c r="C1654" s="39">
        <f t="shared" si="43"/>
        <v>39.686</v>
      </c>
      <c r="D1654" s="10">
        <v>1.15</v>
      </c>
      <c r="E1654" s="10">
        <v>557.2</v>
      </c>
      <c r="F1654" s="10">
        <v>6.98</v>
      </c>
      <c r="G1654" s="60"/>
      <c r="H1654" s="10">
        <v>8.8</v>
      </c>
    </row>
    <row r="1655" spans="1:8" ht="15">
      <c r="A1655" s="55">
        <v>16.03</v>
      </c>
      <c r="B1655" s="10">
        <v>4.26</v>
      </c>
      <c r="C1655" s="39">
        <f t="shared" si="43"/>
        <v>39.668</v>
      </c>
      <c r="D1655" s="10">
        <v>1.04</v>
      </c>
      <c r="E1655" s="10">
        <v>565</v>
      </c>
      <c r="F1655" s="10">
        <v>6.94</v>
      </c>
      <c r="G1655" s="10"/>
      <c r="H1655" s="10">
        <v>8</v>
      </c>
    </row>
    <row r="1656" spans="1:8" ht="15">
      <c r="A1656" s="55">
        <v>17.04</v>
      </c>
      <c r="B1656" s="10">
        <v>4.27</v>
      </c>
      <c r="C1656" s="39">
        <f t="shared" si="43"/>
        <v>39.686</v>
      </c>
      <c r="D1656" s="10">
        <v>1.01</v>
      </c>
      <c r="E1656" s="10">
        <v>573.9</v>
      </c>
      <c r="F1656" s="10">
        <v>6.88</v>
      </c>
      <c r="G1656" s="10"/>
      <c r="H1656" s="10">
        <v>7.7</v>
      </c>
    </row>
    <row r="1657" spans="1:8" ht="15">
      <c r="A1657" s="10"/>
      <c r="B1657" s="10"/>
      <c r="C1657" s="10"/>
      <c r="D1657" s="10"/>
      <c r="E1657" s="10"/>
      <c r="F1657" s="10"/>
      <c r="G1657" s="10"/>
      <c r="H1657" s="10"/>
    </row>
    <row r="1658" spans="1:8" ht="15">
      <c r="A1658" s="10"/>
      <c r="B1658" s="10"/>
      <c r="C1658" s="10"/>
      <c r="D1658" s="10"/>
      <c r="E1658" s="10"/>
      <c r="F1658" s="10"/>
      <c r="G1658" s="10"/>
      <c r="H1658" s="10"/>
    </row>
    <row r="1659" spans="1:8" ht="15">
      <c r="A1659" s="10"/>
      <c r="B1659" s="10"/>
      <c r="C1659" s="10"/>
      <c r="D1659" s="10"/>
      <c r="E1659" s="10"/>
      <c r="F1659" s="10"/>
      <c r="G1659" s="10"/>
      <c r="H1659" s="10"/>
    </row>
    <row r="1660" spans="1:8" ht="15">
      <c r="A1660" s="10"/>
      <c r="B1660" s="10"/>
      <c r="C1660" s="10"/>
      <c r="D1660" s="10"/>
      <c r="E1660" s="10"/>
      <c r="F1660" s="10"/>
      <c r="G1660" s="10"/>
      <c r="H1660" s="10"/>
    </row>
    <row r="1661" spans="1:8" ht="15">
      <c r="A1661" s="10"/>
      <c r="B1661" s="10"/>
      <c r="C1661" s="10"/>
      <c r="D1661" s="10"/>
      <c r="E1661" s="10"/>
      <c r="F1661" s="10"/>
      <c r="G1661" s="10"/>
      <c r="H1661" s="10"/>
    </row>
    <row r="1662" spans="1:8" ht="15">
      <c r="A1662" s="10"/>
      <c r="B1662" s="10"/>
      <c r="C1662" s="10"/>
      <c r="D1662" s="10"/>
      <c r="E1662" s="10"/>
      <c r="F1662" s="10"/>
      <c r="G1662" s="10"/>
      <c r="H1662" s="10"/>
    </row>
    <row r="1663" spans="1:8" ht="15">
      <c r="A1663" s="10"/>
      <c r="B1663" s="10"/>
      <c r="C1663" s="10"/>
      <c r="D1663" s="10"/>
      <c r="E1663" s="10"/>
      <c r="F1663" s="10"/>
      <c r="G1663" s="10"/>
      <c r="H1663" s="10"/>
    </row>
    <row r="1664" spans="1:8" ht="15">
      <c r="A1664" s="10"/>
      <c r="B1664" s="10"/>
      <c r="C1664" s="10"/>
      <c r="D1664" s="10"/>
      <c r="E1664" s="10"/>
      <c r="F1664" s="10"/>
      <c r="G1664" s="10"/>
      <c r="H1664" s="10"/>
    </row>
    <row r="1665" spans="1:8" ht="15">
      <c r="A1665" s="10"/>
      <c r="B1665" s="61" t="s">
        <v>22</v>
      </c>
      <c r="C1665" s="39"/>
      <c r="D1665" s="62"/>
      <c r="E1665" s="40"/>
      <c r="F1665" s="62"/>
      <c r="G1665" s="62"/>
      <c r="H1665" s="22"/>
    </row>
    <row r="1666" spans="1:8" ht="15">
      <c r="A1666" s="10"/>
      <c r="B1666" s="63" t="s">
        <v>50</v>
      </c>
      <c r="C1666" s="39"/>
      <c r="D1666" s="62"/>
      <c r="E1666" s="40"/>
      <c r="F1666" s="62"/>
      <c r="G1666" s="62"/>
      <c r="H1666" s="22"/>
    </row>
    <row r="1667" spans="1:8" ht="15">
      <c r="A1667" s="10"/>
      <c r="B1667" s="61"/>
      <c r="C1667" s="39"/>
      <c r="D1667" s="62"/>
      <c r="E1667" s="40"/>
      <c r="F1667" s="62"/>
      <c r="G1667" s="62"/>
      <c r="H1667" s="22"/>
    </row>
    <row r="1668" spans="1:8" ht="15">
      <c r="A1668" s="50" t="s">
        <v>23</v>
      </c>
      <c r="B1668" s="51" t="s">
        <v>24</v>
      </c>
      <c r="C1668" s="52" t="s">
        <v>30</v>
      </c>
      <c r="D1668" s="51" t="s">
        <v>25</v>
      </c>
      <c r="E1668" s="53" t="s">
        <v>37</v>
      </c>
      <c r="F1668" s="51" t="s">
        <v>27</v>
      </c>
      <c r="G1668" s="51" t="s">
        <v>28</v>
      </c>
      <c r="H1668" s="54" t="s">
        <v>29</v>
      </c>
    </row>
    <row r="1669" spans="1:8" ht="15">
      <c r="A1669" s="55">
        <v>-0.02</v>
      </c>
      <c r="B1669" s="10">
        <v>25.23</v>
      </c>
      <c r="C1669" s="39">
        <f aca="true" t="shared" si="44" ref="C1669:C1687">(B1669*1.8)+32</f>
        <v>77.414</v>
      </c>
      <c r="D1669" s="10">
        <v>10.13</v>
      </c>
      <c r="E1669" s="10">
        <v>369.2</v>
      </c>
      <c r="F1669" s="10">
        <v>8.72</v>
      </c>
      <c r="G1669" s="59"/>
      <c r="H1669" s="10">
        <v>122.7</v>
      </c>
    </row>
    <row r="1670" spans="1:8" ht="15">
      <c r="A1670" s="55">
        <v>1.01</v>
      </c>
      <c r="B1670" s="10">
        <v>25.19</v>
      </c>
      <c r="C1670" s="39">
        <f t="shared" si="44"/>
        <v>77.34200000000001</v>
      </c>
      <c r="D1670" s="10">
        <v>9.9</v>
      </c>
      <c r="E1670" s="10">
        <v>369</v>
      </c>
      <c r="F1670" s="10">
        <v>8.72</v>
      </c>
      <c r="G1670" s="59"/>
      <c r="H1670" s="10">
        <v>119.7</v>
      </c>
    </row>
    <row r="1671" spans="1:8" ht="15">
      <c r="A1671" s="55">
        <v>2.01</v>
      </c>
      <c r="B1671" s="10">
        <v>25.15</v>
      </c>
      <c r="C1671" s="39">
        <f t="shared" si="44"/>
        <v>77.27</v>
      </c>
      <c r="D1671" s="10">
        <v>9.38</v>
      </c>
      <c r="E1671" s="10">
        <v>368.5</v>
      </c>
      <c r="F1671" s="10">
        <v>8.7</v>
      </c>
      <c r="G1671" s="59"/>
      <c r="H1671" s="10">
        <v>113.4</v>
      </c>
    </row>
    <row r="1672" spans="1:8" ht="15">
      <c r="A1672" s="55">
        <v>3.03</v>
      </c>
      <c r="B1672" s="10">
        <v>24.13</v>
      </c>
      <c r="C1672" s="39">
        <f t="shared" si="44"/>
        <v>75.434</v>
      </c>
      <c r="D1672" s="10">
        <v>9.38</v>
      </c>
      <c r="E1672" s="10">
        <v>380.5</v>
      </c>
      <c r="F1672" s="10">
        <v>8.63</v>
      </c>
      <c r="G1672" s="59"/>
      <c r="H1672" s="10">
        <v>111.3</v>
      </c>
    </row>
    <row r="1673" spans="1:8" ht="15">
      <c r="A1673" s="55">
        <v>4.02</v>
      </c>
      <c r="B1673" s="10">
        <v>19.61</v>
      </c>
      <c r="C1673" s="39">
        <f t="shared" si="44"/>
        <v>67.298</v>
      </c>
      <c r="D1673" s="10">
        <v>13.89</v>
      </c>
      <c r="E1673" s="10">
        <v>417</v>
      </c>
      <c r="F1673" s="10">
        <v>8.55</v>
      </c>
      <c r="G1673" s="59"/>
      <c r="H1673" s="10">
        <v>151.1</v>
      </c>
    </row>
    <row r="1674" spans="1:8" ht="15">
      <c r="A1674" s="55">
        <v>4.03</v>
      </c>
      <c r="B1674" s="10">
        <v>19.67</v>
      </c>
      <c r="C1674" s="39">
        <f t="shared" si="44"/>
        <v>67.406</v>
      </c>
      <c r="D1674" s="10">
        <v>13.41</v>
      </c>
      <c r="E1674" s="10">
        <v>416.7</v>
      </c>
      <c r="F1674" s="10">
        <v>8.54</v>
      </c>
      <c r="G1674" s="59"/>
      <c r="H1674" s="10">
        <v>146</v>
      </c>
    </row>
    <row r="1675" spans="1:8" ht="15">
      <c r="A1675" s="55">
        <v>5.32</v>
      </c>
      <c r="B1675" s="10">
        <v>11.67</v>
      </c>
      <c r="C1675" s="39">
        <f t="shared" si="44"/>
        <v>53.006</v>
      </c>
      <c r="D1675" s="10">
        <v>11.28</v>
      </c>
      <c r="E1675" s="10">
        <v>449.1</v>
      </c>
      <c r="F1675" s="10">
        <v>8.09</v>
      </c>
      <c r="G1675" s="59"/>
      <c r="H1675" s="10">
        <v>103.9</v>
      </c>
    </row>
    <row r="1676" spans="1:8" ht="15">
      <c r="A1676" s="55">
        <v>6.04</v>
      </c>
      <c r="B1676" s="10">
        <v>8.96</v>
      </c>
      <c r="C1676" s="39">
        <f t="shared" si="44"/>
        <v>48.128</v>
      </c>
      <c r="D1676" s="10">
        <v>7.69</v>
      </c>
      <c r="E1676" s="10">
        <v>455.4</v>
      </c>
      <c r="F1676" s="10">
        <v>7.68</v>
      </c>
      <c r="G1676" s="59"/>
      <c r="H1676" s="10">
        <v>66.2</v>
      </c>
    </row>
    <row r="1677" spans="1:8" ht="15">
      <c r="A1677" s="55">
        <v>7.06</v>
      </c>
      <c r="B1677" s="10">
        <v>7.01</v>
      </c>
      <c r="C1677" s="39">
        <f t="shared" si="44"/>
        <v>44.618</v>
      </c>
      <c r="D1677" s="10">
        <v>5.97</v>
      </c>
      <c r="E1677" s="10">
        <v>457.4</v>
      </c>
      <c r="F1677" s="10">
        <v>7.47</v>
      </c>
      <c r="G1677" s="59"/>
      <c r="H1677" s="10">
        <v>49.1</v>
      </c>
    </row>
    <row r="1678" spans="1:8" ht="15">
      <c r="A1678" s="55">
        <v>8.04</v>
      </c>
      <c r="B1678" s="10">
        <v>5.82</v>
      </c>
      <c r="C1678" s="39">
        <f t="shared" si="44"/>
        <v>42.476</v>
      </c>
      <c r="D1678" s="10">
        <v>2.5</v>
      </c>
      <c r="E1678" s="10">
        <v>459.3</v>
      </c>
      <c r="F1678" s="10">
        <v>7.36</v>
      </c>
      <c r="G1678" s="59"/>
      <c r="H1678" s="10">
        <v>20</v>
      </c>
    </row>
    <row r="1679" spans="1:8" ht="15">
      <c r="A1679" s="55">
        <v>9.02</v>
      </c>
      <c r="B1679" s="10">
        <v>4.98</v>
      </c>
      <c r="C1679" s="39">
        <f t="shared" si="44"/>
        <v>40.964</v>
      </c>
      <c r="D1679" s="10">
        <v>0.32</v>
      </c>
      <c r="E1679" s="10">
        <v>467.1</v>
      </c>
      <c r="F1679" s="10">
        <v>7.26</v>
      </c>
      <c r="G1679" s="59"/>
      <c r="H1679" s="10">
        <v>2.5</v>
      </c>
    </row>
    <row r="1680" spans="1:8" ht="15">
      <c r="A1680" s="55">
        <v>10.03</v>
      </c>
      <c r="B1680" s="10">
        <v>4.73</v>
      </c>
      <c r="C1680" s="39">
        <f t="shared" si="44"/>
        <v>40.514</v>
      </c>
      <c r="D1680" s="10">
        <v>0.16</v>
      </c>
      <c r="E1680" s="10">
        <v>470</v>
      </c>
      <c r="F1680" s="10">
        <v>7.18</v>
      </c>
      <c r="G1680" s="59"/>
      <c r="H1680" s="10">
        <v>1.3</v>
      </c>
    </row>
    <row r="1681" spans="1:8" ht="15">
      <c r="A1681" s="55">
        <v>11.18</v>
      </c>
      <c r="B1681" s="10">
        <v>4.55</v>
      </c>
      <c r="C1681" s="39">
        <f t="shared" si="44"/>
        <v>40.19</v>
      </c>
      <c r="D1681" s="10">
        <v>0.2</v>
      </c>
      <c r="E1681" s="10">
        <v>473.1</v>
      </c>
      <c r="F1681" s="10">
        <v>7.13</v>
      </c>
      <c r="G1681" s="59"/>
      <c r="H1681" s="10">
        <v>1.6</v>
      </c>
    </row>
    <row r="1682" spans="1:8" ht="15">
      <c r="A1682" s="55">
        <v>11.98</v>
      </c>
      <c r="B1682" s="10">
        <v>4.52</v>
      </c>
      <c r="C1682" s="39">
        <f t="shared" si="44"/>
        <v>40.135999999999996</v>
      </c>
      <c r="D1682" s="10">
        <v>0.23</v>
      </c>
      <c r="E1682" s="10">
        <v>476.6</v>
      </c>
      <c r="F1682" s="10">
        <v>7.11</v>
      </c>
      <c r="G1682" s="59"/>
      <c r="H1682" s="10">
        <v>1.8</v>
      </c>
    </row>
    <row r="1683" spans="1:8" ht="15">
      <c r="A1683" s="55">
        <v>13.08</v>
      </c>
      <c r="B1683" s="10">
        <v>4.46</v>
      </c>
      <c r="C1683" s="39">
        <f t="shared" si="44"/>
        <v>40.028</v>
      </c>
      <c r="D1683" s="10">
        <v>0.11</v>
      </c>
      <c r="E1683" s="10">
        <v>478.2</v>
      </c>
      <c r="F1683" s="10">
        <v>7.08</v>
      </c>
      <c r="G1683" s="10"/>
      <c r="H1683" s="10">
        <v>0.9</v>
      </c>
    </row>
    <row r="1684" spans="1:8" ht="15">
      <c r="A1684" s="55">
        <v>14.13</v>
      </c>
      <c r="B1684" s="10">
        <v>4.41</v>
      </c>
      <c r="C1684" s="39">
        <f t="shared" si="44"/>
        <v>39.938</v>
      </c>
      <c r="D1684" s="10">
        <v>0.2</v>
      </c>
      <c r="E1684" s="10">
        <v>482.5</v>
      </c>
      <c r="F1684" s="10">
        <v>7.07</v>
      </c>
      <c r="G1684" s="59"/>
      <c r="H1684" s="10">
        <v>1.6</v>
      </c>
    </row>
    <row r="1685" spans="1:8" ht="15">
      <c r="A1685" s="55">
        <v>15.03</v>
      </c>
      <c r="B1685" s="10">
        <v>4.35</v>
      </c>
      <c r="C1685" s="39">
        <f t="shared" si="44"/>
        <v>39.83</v>
      </c>
      <c r="D1685" s="10">
        <v>0.24</v>
      </c>
      <c r="E1685" s="10">
        <v>487.6</v>
      </c>
      <c r="F1685" s="10">
        <v>7.02</v>
      </c>
      <c r="G1685" s="60"/>
      <c r="H1685" s="10">
        <v>1.9</v>
      </c>
    </row>
    <row r="1686" spans="1:8" ht="15">
      <c r="A1686" s="55">
        <v>16.02</v>
      </c>
      <c r="B1686" s="10">
        <v>4.34</v>
      </c>
      <c r="C1686" s="39">
        <f t="shared" si="44"/>
        <v>39.812</v>
      </c>
      <c r="D1686" s="10">
        <v>0.29</v>
      </c>
      <c r="E1686" s="10">
        <v>499</v>
      </c>
      <c r="F1686" s="10">
        <v>6.95</v>
      </c>
      <c r="G1686" s="10"/>
      <c r="H1686" s="10">
        <v>2.3</v>
      </c>
    </row>
    <row r="1687" spans="1:8" ht="15">
      <c r="A1687" s="55">
        <v>17.17</v>
      </c>
      <c r="B1687" s="10">
        <v>4.35</v>
      </c>
      <c r="C1687" s="39">
        <f t="shared" si="44"/>
        <v>39.83</v>
      </c>
      <c r="D1687" s="10">
        <v>0.28</v>
      </c>
      <c r="E1687" s="10">
        <v>512.8</v>
      </c>
      <c r="F1687" s="10">
        <v>6.88</v>
      </c>
      <c r="G1687" s="10"/>
      <c r="H1687" s="10">
        <v>2.2</v>
      </c>
    </row>
    <row r="1688" spans="1:8" ht="15">
      <c r="A1688" s="10"/>
      <c r="B1688" s="10"/>
      <c r="C1688" s="10"/>
      <c r="D1688" s="10"/>
      <c r="E1688" s="10"/>
      <c r="F1688" s="10"/>
      <c r="G1688" s="10"/>
      <c r="H1688" s="10"/>
    </row>
    <row r="1689" spans="1:8" ht="15">
      <c r="A1689" s="10"/>
      <c r="B1689" s="10"/>
      <c r="C1689" s="10"/>
      <c r="D1689" s="10"/>
      <c r="E1689" s="10"/>
      <c r="F1689" s="10"/>
      <c r="G1689" s="10"/>
      <c r="H1689" s="10"/>
    </row>
    <row r="1690" spans="1:8" ht="15">
      <c r="A1690" s="10"/>
      <c r="B1690" s="10"/>
      <c r="C1690" s="10"/>
      <c r="D1690" s="10"/>
      <c r="E1690" s="10"/>
      <c r="F1690" s="10"/>
      <c r="G1690" s="10"/>
      <c r="H1690" s="10"/>
    </row>
    <row r="1691" spans="1:8" ht="15">
      <c r="A1691" s="10"/>
      <c r="B1691" s="10"/>
      <c r="C1691" s="10"/>
      <c r="D1691" s="10"/>
      <c r="E1691" s="10"/>
      <c r="F1691" s="10"/>
      <c r="G1691" s="10"/>
      <c r="H1691" s="10"/>
    </row>
    <row r="1692" spans="1:8" ht="15">
      <c r="A1692" s="10"/>
      <c r="B1692" s="10"/>
      <c r="C1692" s="10"/>
      <c r="D1692" s="10"/>
      <c r="E1692" s="10"/>
      <c r="F1692" s="10"/>
      <c r="G1692" s="10"/>
      <c r="H1692" s="10"/>
    </row>
    <row r="1693" spans="1:8" ht="15">
      <c r="A1693" s="10"/>
      <c r="B1693" s="10"/>
      <c r="C1693" s="10"/>
      <c r="D1693" s="10"/>
      <c r="E1693" s="10"/>
      <c r="F1693" s="10"/>
      <c r="G1693" s="10"/>
      <c r="H1693" s="10"/>
    </row>
    <row r="1694" spans="1:8" ht="15">
      <c r="A1694" s="10"/>
      <c r="B1694" s="10"/>
      <c r="C1694" s="10"/>
      <c r="D1694" s="10"/>
      <c r="E1694" s="10"/>
      <c r="F1694" s="10"/>
      <c r="G1694" s="10"/>
      <c r="H1694" s="10"/>
    </row>
    <row r="1695" spans="1:8" ht="15">
      <c r="A1695" s="10"/>
      <c r="B1695" s="61" t="s">
        <v>22</v>
      </c>
      <c r="C1695" s="39"/>
      <c r="D1695" s="62"/>
      <c r="E1695" s="40"/>
      <c r="F1695" s="62"/>
      <c r="G1695" s="62"/>
      <c r="H1695" s="22"/>
    </row>
    <row r="1696" spans="1:8" ht="15">
      <c r="A1696" s="10"/>
      <c r="B1696" s="63">
        <v>39700</v>
      </c>
      <c r="C1696" s="39"/>
      <c r="D1696" s="62"/>
      <c r="E1696" s="40"/>
      <c r="F1696" s="62"/>
      <c r="G1696" s="62"/>
      <c r="H1696" s="22"/>
    </row>
    <row r="1697" spans="1:8" ht="15">
      <c r="A1697" s="10"/>
      <c r="B1697" s="61"/>
      <c r="C1697" s="39"/>
      <c r="D1697" s="62"/>
      <c r="E1697" s="40"/>
      <c r="F1697" s="62"/>
      <c r="G1697" s="62"/>
      <c r="H1697" s="22"/>
    </row>
    <row r="1698" spans="1:8" ht="15">
      <c r="A1698" s="50" t="s">
        <v>23</v>
      </c>
      <c r="B1698" s="51" t="s">
        <v>24</v>
      </c>
      <c r="C1698" s="52" t="s">
        <v>30</v>
      </c>
      <c r="D1698" s="51" t="s">
        <v>25</v>
      </c>
      <c r="E1698" s="53" t="s">
        <v>37</v>
      </c>
      <c r="F1698" s="51" t="s">
        <v>27</v>
      </c>
      <c r="G1698" s="51" t="s">
        <v>28</v>
      </c>
      <c r="H1698" s="54" t="s">
        <v>29</v>
      </c>
    </row>
    <row r="1699" spans="1:8" ht="15">
      <c r="A1699" s="10">
        <v>0.23</v>
      </c>
      <c r="B1699" s="10">
        <v>20.83</v>
      </c>
      <c r="C1699" s="39">
        <f aca="true" t="shared" si="45" ref="C1699:C1716">(B1699*1.8)+32</f>
        <v>69.494</v>
      </c>
      <c r="D1699" s="10">
        <v>9.52</v>
      </c>
      <c r="E1699" s="10">
        <v>406.5</v>
      </c>
      <c r="F1699" s="10">
        <v>8.62</v>
      </c>
      <c r="G1699" s="59"/>
      <c r="H1699" s="10">
        <v>105.8</v>
      </c>
    </row>
    <row r="1700" spans="1:8" ht="15">
      <c r="A1700" s="10">
        <v>1.1</v>
      </c>
      <c r="B1700" s="10">
        <v>20.73</v>
      </c>
      <c r="C1700" s="39">
        <f t="shared" si="45"/>
        <v>69.314</v>
      </c>
      <c r="D1700" s="10">
        <v>9.46</v>
      </c>
      <c r="E1700" s="10">
        <v>406.2</v>
      </c>
      <c r="F1700" s="10">
        <v>8.6</v>
      </c>
      <c r="G1700" s="59"/>
      <c r="H1700" s="10">
        <v>105</v>
      </c>
    </row>
    <row r="1701" spans="1:8" ht="15">
      <c r="A1701" s="10">
        <v>2.01</v>
      </c>
      <c r="B1701" s="10">
        <v>20.66</v>
      </c>
      <c r="C1701" s="39">
        <f t="shared" si="45"/>
        <v>69.188</v>
      </c>
      <c r="D1701" s="10">
        <v>9.29</v>
      </c>
      <c r="E1701" s="10">
        <v>406.2</v>
      </c>
      <c r="F1701" s="10">
        <v>8.58</v>
      </c>
      <c r="G1701" s="59"/>
      <c r="H1701" s="10">
        <v>102.9</v>
      </c>
    </row>
    <row r="1702" spans="1:8" ht="15">
      <c r="A1702" s="10">
        <v>3.07</v>
      </c>
      <c r="B1702" s="10">
        <v>20.54</v>
      </c>
      <c r="C1702" s="39">
        <f t="shared" si="45"/>
        <v>68.97200000000001</v>
      </c>
      <c r="D1702" s="10">
        <v>9.56</v>
      </c>
      <c r="E1702" s="10">
        <v>406.4</v>
      </c>
      <c r="F1702" s="10">
        <v>8.56</v>
      </c>
      <c r="G1702" s="59"/>
      <c r="H1702" s="10">
        <v>105.6</v>
      </c>
    </row>
    <row r="1703" spans="1:8" ht="15">
      <c r="A1703" s="10">
        <v>4.01</v>
      </c>
      <c r="B1703" s="10">
        <v>20.45</v>
      </c>
      <c r="C1703" s="39">
        <f t="shared" si="45"/>
        <v>68.81</v>
      </c>
      <c r="D1703" s="10">
        <v>9.41</v>
      </c>
      <c r="E1703" s="10">
        <v>405.6</v>
      </c>
      <c r="F1703" s="10">
        <v>8.56</v>
      </c>
      <c r="G1703" s="59"/>
      <c r="H1703" s="10">
        <v>103.8</v>
      </c>
    </row>
    <row r="1704" spans="1:8" ht="15">
      <c r="A1704" s="10">
        <v>5.15</v>
      </c>
      <c r="B1704" s="10">
        <v>20.08</v>
      </c>
      <c r="C1704" s="39">
        <f t="shared" si="45"/>
        <v>68.144</v>
      </c>
      <c r="D1704" s="10">
        <v>11.07</v>
      </c>
      <c r="E1704" s="10">
        <v>411.7</v>
      </c>
      <c r="F1704" s="10">
        <v>8.47</v>
      </c>
      <c r="G1704" s="59"/>
      <c r="H1704" s="10">
        <v>121.2</v>
      </c>
    </row>
    <row r="1705" spans="1:8" ht="15">
      <c r="A1705" s="10">
        <v>6.04</v>
      </c>
      <c r="B1705" s="10">
        <v>13.75</v>
      </c>
      <c r="C1705" s="39">
        <f t="shared" si="45"/>
        <v>56.75</v>
      </c>
      <c r="D1705" s="10">
        <v>9.35</v>
      </c>
      <c r="E1705" s="10">
        <v>481</v>
      </c>
      <c r="F1705" s="10">
        <v>8.05</v>
      </c>
      <c r="G1705" s="59"/>
      <c r="H1705" s="10">
        <v>89.8</v>
      </c>
    </row>
    <row r="1706" spans="1:8" ht="15">
      <c r="A1706" s="10">
        <v>7.01</v>
      </c>
      <c r="B1706" s="10">
        <v>9.64</v>
      </c>
      <c r="C1706" s="39">
        <f t="shared" si="45"/>
        <v>49.352000000000004</v>
      </c>
      <c r="D1706" s="10">
        <v>6.56</v>
      </c>
      <c r="E1706" s="10">
        <v>487.2</v>
      </c>
      <c r="F1706" s="10">
        <v>7.75</v>
      </c>
      <c r="G1706" s="59"/>
      <c r="H1706" s="10">
        <v>57.3</v>
      </c>
    </row>
    <row r="1707" spans="1:8" ht="15">
      <c r="A1707" s="10">
        <v>8.01</v>
      </c>
      <c r="B1707" s="10">
        <v>7.35</v>
      </c>
      <c r="C1707" s="39">
        <f t="shared" si="45"/>
        <v>45.230000000000004</v>
      </c>
      <c r="D1707" s="10">
        <v>7.58</v>
      </c>
      <c r="E1707" s="10">
        <v>486.2</v>
      </c>
      <c r="F1707" s="10">
        <v>7.82</v>
      </c>
      <c r="G1707" s="59"/>
      <c r="H1707" s="10">
        <v>62.6</v>
      </c>
    </row>
    <row r="1708" spans="1:8" ht="15">
      <c r="A1708" s="10">
        <v>9.02</v>
      </c>
      <c r="B1708" s="10">
        <v>5.94</v>
      </c>
      <c r="C1708" s="39">
        <f t="shared" si="45"/>
        <v>42.692</v>
      </c>
      <c r="D1708" s="10">
        <v>2.55</v>
      </c>
      <c r="E1708" s="10">
        <v>498.6</v>
      </c>
      <c r="F1708" s="10">
        <v>7.43</v>
      </c>
      <c r="G1708" s="59"/>
      <c r="H1708" s="10">
        <v>20.4</v>
      </c>
    </row>
    <row r="1709" spans="1:8" ht="15">
      <c r="A1709" s="10">
        <v>10.04</v>
      </c>
      <c r="B1709" s="10">
        <v>5.16</v>
      </c>
      <c r="C1709" s="39">
        <f t="shared" si="45"/>
        <v>41.288</v>
      </c>
      <c r="D1709" s="10">
        <v>1.35</v>
      </c>
      <c r="E1709" s="10">
        <v>502.8</v>
      </c>
      <c r="F1709" s="10">
        <v>7.27</v>
      </c>
      <c r="G1709" s="59"/>
      <c r="H1709" s="10">
        <v>10.2</v>
      </c>
    </row>
    <row r="1710" spans="1:8" ht="15">
      <c r="A1710" s="10">
        <v>11.04</v>
      </c>
      <c r="B1710" s="10">
        <v>4.91</v>
      </c>
      <c r="C1710" s="39">
        <f t="shared" si="45"/>
        <v>40.838</v>
      </c>
      <c r="D1710" s="10">
        <v>0.88</v>
      </c>
      <c r="E1710" s="10">
        <v>507.8</v>
      </c>
      <c r="F1710" s="10">
        <v>7.18</v>
      </c>
      <c r="G1710" s="59"/>
      <c r="H1710" s="10">
        <v>6.9</v>
      </c>
    </row>
    <row r="1711" spans="1:8" ht="15">
      <c r="A1711" s="10">
        <v>12.03</v>
      </c>
      <c r="B1711" s="10">
        <v>4.74</v>
      </c>
      <c r="C1711" s="39">
        <f t="shared" si="45"/>
        <v>40.532</v>
      </c>
      <c r="D1711" s="10">
        <v>0.66</v>
      </c>
      <c r="E1711" s="10">
        <v>509.3</v>
      </c>
      <c r="F1711" s="10">
        <v>7.1</v>
      </c>
      <c r="G1711" s="59"/>
      <c r="H1711" s="10">
        <v>5.1</v>
      </c>
    </row>
    <row r="1712" spans="1:8" ht="15">
      <c r="A1712" s="10">
        <v>13.03</v>
      </c>
      <c r="B1712" s="10">
        <v>4.69</v>
      </c>
      <c r="C1712" s="39">
        <f t="shared" si="45"/>
        <v>40.442</v>
      </c>
      <c r="D1712" s="10">
        <v>0.55</v>
      </c>
      <c r="E1712" s="10">
        <v>511.6</v>
      </c>
      <c r="F1712" s="10">
        <v>7.07</v>
      </c>
      <c r="G1712" s="59"/>
      <c r="H1712" s="10">
        <v>4.2</v>
      </c>
    </row>
    <row r="1713" spans="1:8" ht="15">
      <c r="A1713" s="10">
        <v>14.03</v>
      </c>
      <c r="B1713" s="10">
        <v>4.59</v>
      </c>
      <c r="C1713" s="39">
        <f t="shared" si="45"/>
        <v>40.262</v>
      </c>
      <c r="D1713" s="10">
        <v>0.47</v>
      </c>
      <c r="E1713" s="10">
        <v>516.4</v>
      </c>
      <c r="F1713" s="10">
        <v>7.03</v>
      </c>
      <c r="G1713" s="10"/>
      <c r="H1713" s="10">
        <v>3.6</v>
      </c>
    </row>
    <row r="1714" spans="1:8" ht="15">
      <c r="A1714" s="10">
        <v>15.17</v>
      </c>
      <c r="B1714" s="10">
        <v>4.52</v>
      </c>
      <c r="C1714" s="39">
        <f t="shared" si="45"/>
        <v>40.135999999999996</v>
      </c>
      <c r="D1714" s="10">
        <v>0.44</v>
      </c>
      <c r="E1714" s="10">
        <v>522.6</v>
      </c>
      <c r="F1714" s="10">
        <v>7.01</v>
      </c>
      <c r="G1714" s="59"/>
      <c r="H1714" s="10">
        <v>3.4</v>
      </c>
    </row>
    <row r="1715" spans="1:8" ht="15">
      <c r="A1715" s="10">
        <v>16.02</v>
      </c>
      <c r="B1715" s="10">
        <v>4.49</v>
      </c>
      <c r="C1715" s="39">
        <f t="shared" si="45"/>
        <v>40.082</v>
      </c>
      <c r="D1715" s="10">
        <v>0.33</v>
      </c>
      <c r="E1715" s="10">
        <v>537.2</v>
      </c>
      <c r="F1715" s="10">
        <v>6.91</v>
      </c>
      <c r="G1715" s="60"/>
      <c r="H1715" s="10">
        <v>2.6</v>
      </c>
    </row>
    <row r="1716" spans="1:8" ht="15">
      <c r="A1716" s="10">
        <v>16.93</v>
      </c>
      <c r="B1716" s="10">
        <v>4.48</v>
      </c>
      <c r="C1716" s="39">
        <f t="shared" si="45"/>
        <v>40.064</v>
      </c>
      <c r="D1716" s="10">
        <v>0.32</v>
      </c>
      <c r="E1716" s="10">
        <v>559.9</v>
      </c>
      <c r="F1716" s="10">
        <v>6.83</v>
      </c>
      <c r="G1716" s="10"/>
      <c r="H1716" s="10">
        <v>2.4</v>
      </c>
    </row>
    <row r="1717" spans="1:8" ht="15">
      <c r="A1717" s="10"/>
      <c r="B1717" s="10"/>
      <c r="C1717" s="10"/>
      <c r="D1717" s="10"/>
      <c r="E1717" s="10"/>
      <c r="F1717" s="10"/>
      <c r="G1717" s="10"/>
      <c r="H1717" s="10"/>
    </row>
    <row r="1718" spans="1:8" ht="15">
      <c r="A1718" s="10"/>
      <c r="B1718" s="10"/>
      <c r="C1718" s="10"/>
      <c r="D1718" s="10"/>
      <c r="E1718" s="10"/>
      <c r="F1718" s="10"/>
      <c r="G1718" s="10"/>
      <c r="H1718" s="10"/>
    </row>
    <row r="1719" spans="1:8" ht="15">
      <c r="A1719" s="10"/>
      <c r="B1719" s="10"/>
      <c r="C1719" s="10"/>
      <c r="D1719" s="10"/>
      <c r="E1719" s="10"/>
      <c r="F1719" s="10"/>
      <c r="G1719" s="10"/>
      <c r="H1719" s="10"/>
    </row>
    <row r="1720" spans="1:8" ht="15">
      <c r="A1720" s="10"/>
      <c r="B1720" s="10"/>
      <c r="C1720" s="10"/>
      <c r="D1720" s="10"/>
      <c r="E1720" s="10"/>
      <c r="F1720" s="10"/>
      <c r="G1720" s="10"/>
      <c r="H1720" s="10"/>
    </row>
    <row r="1721" spans="1:8" ht="15">
      <c r="A1721" s="10"/>
      <c r="B1721" s="10"/>
      <c r="C1721" s="10"/>
      <c r="D1721" s="10"/>
      <c r="E1721" s="10"/>
      <c r="F1721" s="10"/>
      <c r="G1721" s="10"/>
      <c r="H1721" s="10"/>
    </row>
    <row r="1722" spans="1:8" ht="15">
      <c r="A1722" s="10"/>
      <c r="B1722" s="10"/>
      <c r="C1722" s="10"/>
      <c r="D1722" s="10"/>
      <c r="E1722" s="10"/>
      <c r="F1722" s="10"/>
      <c r="G1722" s="10"/>
      <c r="H1722" s="10"/>
    </row>
    <row r="1723" spans="1:8" ht="15">
      <c r="A1723" s="10"/>
      <c r="B1723" s="10"/>
      <c r="C1723" s="10"/>
      <c r="D1723" s="10"/>
      <c r="E1723" s="10"/>
      <c r="F1723" s="10"/>
      <c r="G1723" s="10"/>
      <c r="H1723" s="10"/>
    </row>
    <row r="1724" spans="1:8" ht="15">
      <c r="A1724" s="10"/>
      <c r="B1724" s="10"/>
      <c r="C1724" s="10"/>
      <c r="D1724" s="10"/>
      <c r="E1724" s="10"/>
      <c r="F1724" s="10"/>
      <c r="G1724" s="10"/>
      <c r="H1724" s="10"/>
    </row>
    <row r="1725" spans="1:8" ht="15">
      <c r="A1725" s="10"/>
      <c r="B1725" s="10"/>
      <c r="C1725" s="10"/>
      <c r="D1725" s="10"/>
      <c r="E1725" s="10"/>
      <c r="F1725" s="10"/>
      <c r="G1725" s="10"/>
      <c r="H1725" s="10"/>
    </row>
    <row r="1726" spans="1:8" ht="15">
      <c r="A1726" s="10"/>
      <c r="B1726" s="10"/>
      <c r="C1726" s="10"/>
      <c r="D1726" s="10"/>
      <c r="E1726" s="10"/>
      <c r="F1726" s="10"/>
      <c r="G1726" s="10"/>
      <c r="H1726" s="10"/>
    </row>
    <row r="1727" spans="1:8" ht="15">
      <c r="A1727" s="10"/>
      <c r="B1727" s="10"/>
      <c r="C1727" s="10"/>
      <c r="D1727" s="10"/>
      <c r="E1727" s="10"/>
      <c r="F1727" s="10"/>
      <c r="G1727" s="10"/>
      <c r="H1727" s="10"/>
    </row>
    <row r="1728" spans="1:8" ht="15">
      <c r="A1728" s="10"/>
      <c r="B1728" s="10"/>
      <c r="C1728" s="10"/>
      <c r="D1728" s="10"/>
      <c r="E1728" s="10"/>
      <c r="F1728" s="10"/>
      <c r="G1728" s="10"/>
      <c r="H1728" s="10"/>
    </row>
    <row r="1729" spans="1:8" ht="15">
      <c r="A1729" s="10"/>
      <c r="B1729" s="10"/>
      <c r="C1729" s="10"/>
      <c r="D1729" s="10"/>
      <c r="E1729" s="10"/>
      <c r="F1729" s="10"/>
      <c r="G1729" s="10"/>
      <c r="H1729" s="10"/>
    </row>
    <row r="1730" spans="1:8" ht="15">
      <c r="A1730" s="10"/>
      <c r="B1730" s="10"/>
      <c r="C1730" s="10"/>
      <c r="D1730" s="10"/>
      <c r="E1730" s="10"/>
      <c r="F1730" s="10"/>
      <c r="G1730" s="10"/>
      <c r="H1730" s="10"/>
    </row>
    <row r="1731" spans="1:8" ht="15">
      <c r="A1731" s="10"/>
      <c r="B1731" s="10"/>
      <c r="C1731" s="10"/>
      <c r="D1731" s="10"/>
      <c r="E1731" s="10"/>
      <c r="F1731" s="10"/>
      <c r="G1731" s="10"/>
      <c r="H1731" s="10"/>
    </row>
    <row r="1732" spans="1:8" ht="15">
      <c r="A1732" s="10"/>
      <c r="B1732" s="10"/>
      <c r="C1732" s="10"/>
      <c r="D1732" s="10"/>
      <c r="E1732" s="10"/>
      <c r="F1732" s="10"/>
      <c r="G1732" s="10"/>
      <c r="H1732" s="10"/>
    </row>
    <row r="1733" spans="1:8" ht="15">
      <c r="A1733" s="10"/>
      <c r="B1733" s="10"/>
      <c r="C1733" s="10"/>
      <c r="D1733" s="10"/>
      <c r="E1733" s="10"/>
      <c r="F1733" s="10"/>
      <c r="G1733" s="10"/>
      <c r="H1733" s="10"/>
    </row>
    <row r="1734" spans="1:8" ht="15">
      <c r="A1734" s="10"/>
      <c r="B1734" s="10"/>
      <c r="C1734" s="10"/>
      <c r="D1734" s="10"/>
      <c r="E1734" s="10"/>
      <c r="F1734" s="10"/>
      <c r="G1734" s="10"/>
      <c r="H1734" s="10"/>
    </row>
    <row r="1735" spans="1:8" ht="15">
      <c r="A1735" s="10"/>
      <c r="B1735" s="10"/>
      <c r="C1735" s="10"/>
      <c r="D1735" s="10"/>
      <c r="E1735" s="10"/>
      <c r="F1735" s="10"/>
      <c r="G1735" s="10"/>
      <c r="H1735" s="10"/>
    </row>
    <row r="1736" spans="1:8" ht="15">
      <c r="A1736" s="10"/>
      <c r="B1736" s="10"/>
      <c r="C1736" s="10"/>
      <c r="D1736" s="10"/>
      <c r="E1736" s="10"/>
      <c r="F1736" s="10"/>
      <c r="G1736" s="10"/>
      <c r="H1736" s="10"/>
    </row>
    <row r="1737" spans="1:8" ht="15">
      <c r="A1737" s="10"/>
      <c r="B1737" s="10"/>
      <c r="C1737" s="10"/>
      <c r="D1737" s="10"/>
      <c r="E1737" s="10"/>
      <c r="F1737" s="10"/>
      <c r="G1737" s="10"/>
      <c r="H1737" s="10"/>
    </row>
    <row r="1738" spans="1:8" ht="15">
      <c r="A1738" s="10"/>
      <c r="B1738" s="10"/>
      <c r="C1738" s="10"/>
      <c r="D1738" s="10"/>
      <c r="E1738" s="10"/>
      <c r="F1738" s="10"/>
      <c r="G1738" s="10"/>
      <c r="H1738" s="10"/>
    </row>
    <row r="1739" spans="1:8" ht="15">
      <c r="A1739" s="10"/>
      <c r="B1739" s="10"/>
      <c r="C1739" s="10"/>
      <c r="D1739" s="10"/>
      <c r="E1739" s="10"/>
      <c r="F1739" s="10"/>
      <c r="G1739" s="10"/>
      <c r="H1739" s="10"/>
    </row>
    <row r="1740" spans="1:8" ht="15">
      <c r="A1740" s="10"/>
      <c r="B1740" s="10"/>
      <c r="C1740" s="10"/>
      <c r="D1740" s="10"/>
      <c r="E1740" s="10"/>
      <c r="F1740" s="10"/>
      <c r="G1740" s="10"/>
      <c r="H1740" s="10"/>
    </row>
    <row r="1741" spans="1:8" ht="15">
      <c r="A1741" s="10"/>
      <c r="B1741" s="10"/>
      <c r="C1741" s="10"/>
      <c r="D1741" s="10"/>
      <c r="E1741" s="10"/>
      <c r="F1741" s="10"/>
      <c r="G1741" s="10"/>
      <c r="H1741" s="10"/>
    </row>
    <row r="1742" spans="1:8" ht="15">
      <c r="A1742" s="10"/>
      <c r="B1742" s="10"/>
      <c r="C1742" s="10"/>
      <c r="D1742" s="10"/>
      <c r="E1742" s="10"/>
      <c r="F1742" s="10"/>
      <c r="G1742" s="10"/>
      <c r="H1742" s="10"/>
    </row>
    <row r="1743" spans="1:8" ht="15">
      <c r="A1743" s="10"/>
      <c r="B1743" s="10"/>
      <c r="C1743" s="10"/>
      <c r="D1743" s="10"/>
      <c r="E1743" s="10"/>
      <c r="F1743" s="10"/>
      <c r="G1743" s="10"/>
      <c r="H1743" s="10"/>
    </row>
    <row r="1744" spans="1:8" ht="15">
      <c r="A1744" s="10"/>
      <c r="B1744" s="10"/>
      <c r="C1744" s="10"/>
      <c r="D1744" s="10"/>
      <c r="E1744" s="10"/>
      <c r="F1744" s="10"/>
      <c r="G1744" s="10"/>
      <c r="H1744" s="10"/>
    </row>
    <row r="1745" spans="1:8" ht="15">
      <c r="A1745" s="10"/>
      <c r="B1745" s="10"/>
      <c r="C1745" s="10"/>
      <c r="D1745" s="10"/>
      <c r="E1745" s="10"/>
      <c r="F1745" s="10"/>
      <c r="G1745" s="10"/>
      <c r="H1745" s="10"/>
    </row>
    <row r="1746" spans="1:8" ht="15">
      <c r="A1746" s="10"/>
      <c r="B1746" s="10"/>
      <c r="C1746" s="10"/>
      <c r="D1746" s="10"/>
      <c r="E1746" s="10"/>
      <c r="F1746" s="10"/>
      <c r="G1746" s="10"/>
      <c r="H1746" s="10"/>
    </row>
    <row r="1747" spans="1:8" ht="15">
      <c r="A1747" s="10"/>
      <c r="B1747" s="10"/>
      <c r="C1747" s="10"/>
      <c r="D1747" s="10"/>
      <c r="E1747" s="10"/>
      <c r="F1747" s="10"/>
      <c r="G1747" s="10"/>
      <c r="H1747" s="10"/>
    </row>
    <row r="1748" spans="1:8" ht="15">
      <c r="A1748" s="10"/>
      <c r="B1748" s="10"/>
      <c r="C1748" s="10"/>
      <c r="D1748" s="10"/>
      <c r="E1748" s="10"/>
      <c r="F1748" s="10"/>
      <c r="G1748" s="10"/>
      <c r="H1748" s="10"/>
    </row>
    <row r="1749" spans="1:8" ht="15">
      <c r="A1749" s="10"/>
      <c r="B1749" s="10"/>
      <c r="C1749" s="10"/>
      <c r="D1749" s="10"/>
      <c r="E1749" s="10"/>
      <c r="F1749" s="10"/>
      <c r="G1749" s="10"/>
      <c r="H1749" s="10"/>
    </row>
    <row r="1750" spans="1:8" ht="15">
      <c r="A1750" s="10"/>
      <c r="B1750" s="10"/>
      <c r="C1750" s="10"/>
      <c r="D1750" s="10"/>
      <c r="E1750" s="10"/>
      <c r="F1750" s="10"/>
      <c r="G1750" s="10"/>
      <c r="H1750" s="10"/>
    </row>
    <row r="1751" spans="1:8" ht="15">
      <c r="A1751" s="10"/>
      <c r="B1751" s="10"/>
      <c r="C1751" s="10"/>
      <c r="D1751" s="10"/>
      <c r="E1751" s="10"/>
      <c r="F1751" s="10"/>
      <c r="G1751" s="10"/>
      <c r="H1751" s="10"/>
    </row>
    <row r="1752" spans="1:8" ht="15">
      <c r="A1752" s="10"/>
      <c r="B1752" s="10"/>
      <c r="C1752" s="10"/>
      <c r="D1752" s="10"/>
      <c r="E1752" s="10"/>
      <c r="F1752" s="10"/>
      <c r="G1752" s="10"/>
      <c r="H1752" s="10"/>
    </row>
  </sheetData>
  <printOptions/>
  <pageMargins left="0.5" right="0.5" top="0.5" bottom="0.5" header="0.5" footer="0.5"/>
  <pageSetup fitToHeight="1" fitToWidth="1" horizontalDpi="600" verticalDpi="600" orientation="portrait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318"/>
  <sheetViews>
    <sheetView zoomScale="75" zoomScaleNormal="75" workbookViewId="0" topLeftCell="A1">
      <selection activeCell="G20" sqref="G20"/>
    </sheetView>
  </sheetViews>
  <sheetFormatPr defaultColWidth="8.88671875" defaultRowHeight="15"/>
  <cols>
    <col min="1" max="1" width="15.5546875" style="0" customWidth="1"/>
    <col min="2" max="2" width="13.99609375" style="42" customWidth="1"/>
    <col min="3" max="3" width="11.77734375" style="82" customWidth="1"/>
    <col min="4" max="4" width="13.10546875" style="82" customWidth="1"/>
    <col min="5" max="5" width="13.3359375" style="32" customWidth="1"/>
    <col min="6" max="6" width="12.10546875" style="32" customWidth="1"/>
    <col min="7" max="7" width="10.88671875" style="0" customWidth="1"/>
    <col min="8" max="8" width="12.21484375" style="0" customWidth="1"/>
    <col min="9" max="9" width="11.3359375" style="0" customWidth="1"/>
    <col min="11" max="11" width="12.77734375" style="10" customWidth="1"/>
    <col min="14" max="14" width="12.99609375" style="10" customWidth="1"/>
    <col min="17" max="17" width="13.21484375" style="0" customWidth="1"/>
    <col min="18" max="18" width="9.3359375" style="0" customWidth="1"/>
  </cols>
  <sheetData>
    <row r="3" ht="15">
      <c r="B3" s="42" t="s">
        <v>2</v>
      </c>
    </row>
    <row r="4" spans="2:9" ht="15.75">
      <c r="B4" s="66"/>
      <c r="C4" s="83"/>
      <c r="D4" s="83"/>
      <c r="E4" s="109"/>
      <c r="F4" s="110"/>
      <c r="G4" s="66" t="s">
        <v>3</v>
      </c>
      <c r="H4" s="66" t="s">
        <v>46</v>
      </c>
      <c r="I4" s="66" t="s">
        <v>4</v>
      </c>
    </row>
    <row r="5" spans="2:9" ht="15.75">
      <c r="B5" s="67" t="s">
        <v>5</v>
      </c>
      <c r="C5" s="111" t="s">
        <v>6</v>
      </c>
      <c r="D5" s="111" t="s">
        <v>7</v>
      </c>
      <c r="E5" s="112" t="s">
        <v>11</v>
      </c>
      <c r="F5" s="113" t="s">
        <v>12</v>
      </c>
      <c r="G5" s="67" t="s">
        <v>13</v>
      </c>
      <c r="H5" s="67" t="s">
        <v>13</v>
      </c>
      <c r="I5" s="67" t="s">
        <v>13</v>
      </c>
    </row>
    <row r="6" spans="2:9" ht="15">
      <c r="B6" s="68">
        <v>35135</v>
      </c>
      <c r="C6" s="84">
        <v>214</v>
      </c>
      <c r="D6" s="84">
        <v>168</v>
      </c>
      <c r="E6" s="95"/>
      <c r="F6" s="75"/>
      <c r="G6" s="99">
        <v>69.73654811337131</v>
      </c>
      <c r="H6" s="99"/>
      <c r="I6" s="99"/>
    </row>
    <row r="7" spans="2:9" ht="15">
      <c r="B7" s="69">
        <v>35187</v>
      </c>
      <c r="C7" s="85">
        <v>236</v>
      </c>
      <c r="D7" s="86">
        <v>18</v>
      </c>
      <c r="E7" s="96">
        <v>121</v>
      </c>
      <c r="F7" s="76">
        <v>2.5</v>
      </c>
      <c r="G7" s="99">
        <v>70.49324541109189</v>
      </c>
      <c r="H7" s="99">
        <v>71.07453474146809</v>
      </c>
      <c r="I7" s="99">
        <v>63.922074989689705</v>
      </c>
    </row>
    <row r="8" spans="2:9" ht="15">
      <c r="B8" s="70">
        <v>35233</v>
      </c>
      <c r="C8" s="87"/>
      <c r="D8" s="87"/>
      <c r="E8" s="77"/>
      <c r="F8" s="77">
        <v>12</v>
      </c>
      <c r="G8" s="99"/>
      <c r="H8" s="99"/>
      <c r="I8" s="99">
        <v>41.291730931351765</v>
      </c>
    </row>
    <row r="9" spans="2:9" ht="15">
      <c r="B9" s="70">
        <v>35648</v>
      </c>
      <c r="C9" s="87">
        <v>13</v>
      </c>
      <c r="D9" s="87"/>
      <c r="E9" s="77"/>
      <c r="F9" s="77"/>
      <c r="G9" s="99">
        <v>48.07682514207052</v>
      </c>
      <c r="H9" s="99"/>
      <c r="I9" s="99"/>
    </row>
    <row r="10" spans="2:9" ht="15">
      <c r="B10" s="70">
        <v>35921</v>
      </c>
      <c r="C10" s="87">
        <v>33</v>
      </c>
      <c r="D10" s="87">
        <v>2</v>
      </c>
      <c r="E10" s="77">
        <v>8.66</v>
      </c>
      <c r="F10" s="77">
        <v>14</v>
      </c>
      <c r="G10" s="99">
        <v>55.2803598088787</v>
      </c>
      <c r="H10" s="99">
        <v>51.1391431919803</v>
      </c>
      <c r="I10" s="99">
        <v>39.06780671798729</v>
      </c>
    </row>
    <row r="11" spans="2:14" ht="26.25">
      <c r="B11" s="70">
        <v>35970</v>
      </c>
      <c r="C11" s="87">
        <v>13</v>
      </c>
      <c r="D11" s="87">
        <v>2</v>
      </c>
      <c r="E11" s="77">
        <v>3.37</v>
      </c>
      <c r="F11" s="77">
        <v>10</v>
      </c>
      <c r="G11" s="99">
        <v>48.07682514207052</v>
      </c>
      <c r="H11" s="99">
        <v>44.00432294277158</v>
      </c>
      <c r="I11" s="99">
        <v>43.922074989689705</v>
      </c>
      <c r="N11" s="101" t="s">
        <v>60</v>
      </c>
    </row>
    <row r="12" spans="2:18" ht="15.75">
      <c r="B12" s="70">
        <v>35992</v>
      </c>
      <c r="C12" s="87">
        <v>12</v>
      </c>
      <c r="D12" s="87">
        <v>3</v>
      </c>
      <c r="E12" s="77">
        <v>2.43</v>
      </c>
      <c r="F12" s="77">
        <v>10</v>
      </c>
      <c r="G12" s="99">
        <v>47.45787249147645</v>
      </c>
      <c r="H12" s="99">
        <v>41.532152316595074</v>
      </c>
      <c r="I12" s="99">
        <v>43.922074989689705</v>
      </c>
      <c r="K12" s="100" t="s">
        <v>51</v>
      </c>
      <c r="L12" s="65"/>
      <c r="M12" s="65"/>
      <c r="N12" s="100" t="s">
        <v>59</v>
      </c>
      <c r="O12" s="65"/>
      <c r="P12" s="65"/>
      <c r="Q12" s="100" t="s">
        <v>55</v>
      </c>
      <c r="R12" s="65"/>
    </row>
    <row r="13" spans="2:18" ht="15">
      <c r="B13" s="70">
        <v>36026</v>
      </c>
      <c r="C13" s="87">
        <v>11</v>
      </c>
      <c r="D13" s="87"/>
      <c r="E13" s="77"/>
      <c r="F13" s="77">
        <v>7.5</v>
      </c>
      <c r="G13" s="99">
        <v>46.785032654033294</v>
      </c>
      <c r="H13" s="99"/>
      <c r="I13" s="99">
        <v>48.07244998247814</v>
      </c>
      <c r="K13" s="10" t="s">
        <v>54</v>
      </c>
      <c r="L13" s="32">
        <f>AVERAGE(G6:G22)</f>
        <v>57.25736325659858</v>
      </c>
      <c r="N13" s="10" t="s">
        <v>54</v>
      </c>
      <c r="O13" s="32">
        <f>AVERAGE(G26:G44)</f>
        <v>51.34076307998784</v>
      </c>
      <c r="Q13" s="10" t="s">
        <v>54</v>
      </c>
      <c r="R13" s="32">
        <f>AVERAGE(G45:G63)</f>
        <v>48.85241457475678</v>
      </c>
    </row>
    <row r="14" spans="2:18" ht="15">
      <c r="B14" s="70">
        <v>36055</v>
      </c>
      <c r="C14" s="87">
        <v>11</v>
      </c>
      <c r="D14" s="87">
        <v>4</v>
      </c>
      <c r="E14" s="77"/>
      <c r="F14" s="77">
        <v>12.5</v>
      </c>
      <c r="G14" s="99">
        <v>46.785032654033294</v>
      </c>
      <c r="H14" s="99"/>
      <c r="I14" s="99">
        <v>40.70279404081609</v>
      </c>
      <c r="K14" s="10" t="s">
        <v>52</v>
      </c>
      <c r="L14" s="32">
        <f>AVERAGE(H6:H22)</f>
        <v>54.66386855788876</v>
      </c>
      <c r="N14" s="10" t="s">
        <v>52</v>
      </c>
      <c r="O14" s="32">
        <f>AVERAGE(H26:H44)</f>
        <v>49.425125410775856</v>
      </c>
      <c r="Q14" s="10" t="s">
        <v>52</v>
      </c>
      <c r="R14" s="32">
        <f>AVERAGE(H45:H63)</f>
        <v>41.721296117735385</v>
      </c>
    </row>
    <row r="15" spans="2:18" ht="15">
      <c r="B15" s="70">
        <v>36094</v>
      </c>
      <c r="C15" s="87">
        <v>64</v>
      </c>
      <c r="D15" s="87"/>
      <c r="E15" s="77">
        <v>19.8</v>
      </c>
      <c r="F15" s="77">
        <v>2.6</v>
      </c>
      <c r="G15" s="99">
        <v>60.40236400989312</v>
      </c>
      <c r="H15" s="99">
        <v>57.39073258057605</v>
      </c>
      <c r="I15" s="99">
        <v>63.35623970602603</v>
      </c>
      <c r="K15" s="10" t="s">
        <v>53</v>
      </c>
      <c r="L15" s="32">
        <f>AVERAGE(I6:I22)</f>
        <v>49.33712330985299</v>
      </c>
      <c r="N15" s="10" t="s">
        <v>53</v>
      </c>
      <c r="O15" s="32">
        <f>AVERAGE(I26:I44)</f>
        <v>46.98014910548513</v>
      </c>
      <c r="Q15" s="10" t="s">
        <v>53</v>
      </c>
      <c r="R15" s="32">
        <f>AVERAGE(I45:I63)</f>
        <v>37.26949523850456</v>
      </c>
    </row>
    <row r="16" spans="2:9" ht="15">
      <c r="B16" s="70">
        <v>36122</v>
      </c>
      <c r="C16" s="87">
        <v>218</v>
      </c>
      <c r="D16" s="87">
        <v>136</v>
      </c>
      <c r="E16" s="77">
        <v>9.64</v>
      </c>
      <c r="F16" s="77">
        <v>6.23</v>
      </c>
      <c r="G16" s="99">
        <v>69.87975183592353</v>
      </c>
      <c r="H16" s="99">
        <v>51.94958681435031</v>
      </c>
      <c r="I16" s="99">
        <v>50.749034306070556</v>
      </c>
    </row>
    <row r="17" spans="2:9" ht="15">
      <c r="B17" s="70">
        <v>36208</v>
      </c>
      <c r="C17" s="87">
        <v>872</v>
      </c>
      <c r="D17" s="87">
        <v>150</v>
      </c>
      <c r="E17" s="77"/>
      <c r="F17" s="77"/>
      <c r="G17" s="99">
        <v>80.59966117255456</v>
      </c>
      <c r="H17" s="99"/>
      <c r="I17" s="99"/>
    </row>
    <row r="18" spans="1:14" ht="26.25">
      <c r="A18" t="s">
        <v>14</v>
      </c>
      <c r="B18" s="70">
        <v>36264</v>
      </c>
      <c r="C18" s="87">
        <v>186</v>
      </c>
      <c r="D18" s="87"/>
      <c r="E18" s="77">
        <v>115</v>
      </c>
      <c r="F18" s="77">
        <v>1.7</v>
      </c>
      <c r="G18" s="99">
        <v>68.65218546477058</v>
      </c>
      <c r="H18" s="99">
        <v>70.69006249676227</v>
      </c>
      <c r="I18" s="99">
        <v>69.48600847493356</v>
      </c>
      <c r="N18" s="101" t="s">
        <v>61</v>
      </c>
    </row>
    <row r="19" spans="2:18" ht="15.75">
      <c r="B19" s="70">
        <v>36371</v>
      </c>
      <c r="C19" s="87">
        <v>21</v>
      </c>
      <c r="D19" s="87">
        <v>2</v>
      </c>
      <c r="E19" s="77"/>
      <c r="F19" s="77">
        <v>4.99</v>
      </c>
      <c r="G19" s="99">
        <v>51.78525827494661</v>
      </c>
      <c r="H19" s="99"/>
      <c r="I19" s="99">
        <v>53.95095778293797</v>
      </c>
      <c r="K19" s="100" t="s">
        <v>51</v>
      </c>
      <c r="L19" s="65"/>
      <c r="M19" s="65"/>
      <c r="N19" s="100" t="s">
        <v>59</v>
      </c>
      <c r="O19" s="65"/>
      <c r="P19" s="65"/>
      <c r="Q19" s="100" t="s">
        <v>55</v>
      </c>
      <c r="R19" s="65"/>
    </row>
    <row r="20" spans="2:18" ht="15">
      <c r="B20" s="70">
        <v>36403</v>
      </c>
      <c r="C20" s="87">
        <v>13</v>
      </c>
      <c r="D20" s="87"/>
      <c r="E20" s="77"/>
      <c r="F20" s="77">
        <v>11</v>
      </c>
      <c r="G20" s="99">
        <v>48.07682514207052</v>
      </c>
      <c r="H20" s="99"/>
      <c r="I20" s="99">
        <v>42.54703975219036</v>
      </c>
      <c r="K20" s="10" t="s">
        <v>56</v>
      </c>
      <c r="L20" s="32">
        <f>AVERAGE(C6:C22)</f>
        <v>122.875</v>
      </c>
      <c r="N20" s="10" t="s">
        <v>56</v>
      </c>
      <c r="O20" s="32">
        <f>AVERAGE(C26:C44)</f>
        <v>21.3125</v>
      </c>
      <c r="Q20" s="10" t="s">
        <v>56</v>
      </c>
      <c r="R20" s="32">
        <f>AVERAGE(C45:C63)</f>
        <v>17.68421052631579</v>
      </c>
    </row>
    <row r="21" spans="2:18" ht="15">
      <c r="B21" s="70">
        <v>36437</v>
      </c>
      <c r="C21" s="87">
        <v>13</v>
      </c>
      <c r="D21" s="87"/>
      <c r="E21" s="77"/>
      <c r="F21" s="77">
        <v>13.5</v>
      </c>
      <c r="G21" s="99">
        <v>48.07682514207052</v>
      </c>
      <c r="H21" s="99"/>
      <c r="I21" s="99">
        <v>39.59248091692864</v>
      </c>
      <c r="K21" s="10" t="s">
        <v>58</v>
      </c>
      <c r="L21" s="32">
        <f>AVERAGE(E6:E22)</f>
        <v>35.862500000000004</v>
      </c>
      <c r="N21" s="10" t="s">
        <v>58</v>
      </c>
      <c r="O21" s="32">
        <f>AVERAGE(E26:E44)</f>
        <v>7.144</v>
      </c>
      <c r="Q21" s="10" t="s">
        <v>58</v>
      </c>
      <c r="R21" s="32">
        <f>AVERAGE(E45:E63)</f>
        <v>4.7410000000000005</v>
      </c>
    </row>
    <row r="22" spans="1:18" ht="15">
      <c r="A22" t="s">
        <v>15</v>
      </c>
      <c r="B22" s="70">
        <v>36465</v>
      </c>
      <c r="C22" s="87">
        <v>36</v>
      </c>
      <c r="D22" s="87">
        <v>2</v>
      </c>
      <c r="E22" s="78">
        <v>7</v>
      </c>
      <c r="F22" s="77">
        <v>6.5</v>
      </c>
      <c r="G22" s="99">
        <v>55.95319964632185</v>
      </c>
      <c r="H22" s="99">
        <v>49.530413378606404</v>
      </c>
      <c r="I22" s="99">
        <v>50.136958757152414</v>
      </c>
      <c r="K22" s="10" t="s">
        <v>57</v>
      </c>
      <c r="L22" s="32">
        <f>AVERAGE(F6:F22)</f>
        <v>8.215714285714286</v>
      </c>
      <c r="N22" s="10" t="s">
        <v>57</v>
      </c>
      <c r="O22" s="32">
        <f>AVERAGE(F26:F44)</f>
        <v>8.577272727272728</v>
      </c>
      <c r="Q22" s="10" t="s">
        <v>57</v>
      </c>
      <c r="R22" s="32">
        <f>AVERAGE(F45:F63)</f>
        <v>17.31153846153846</v>
      </c>
    </row>
    <row r="23" spans="1:9" ht="15">
      <c r="A23" t="s">
        <v>42</v>
      </c>
      <c r="B23" s="70">
        <v>36468</v>
      </c>
      <c r="C23" s="87" t="s">
        <v>16</v>
      </c>
      <c r="D23" s="87"/>
      <c r="E23" s="77"/>
      <c r="F23" s="77">
        <v>11.5</v>
      </c>
      <c r="G23" s="99"/>
      <c r="H23" s="99"/>
      <c r="I23" s="99">
        <v>41.90573637799319</v>
      </c>
    </row>
    <row r="24" spans="1:9" ht="15">
      <c r="A24" t="s">
        <v>17</v>
      </c>
      <c r="B24" s="70">
        <v>36472</v>
      </c>
      <c r="C24" s="87">
        <v>26</v>
      </c>
      <c r="D24" s="87" t="s">
        <v>18</v>
      </c>
      <c r="E24" s="77"/>
      <c r="F24" s="77">
        <v>9.5</v>
      </c>
      <c r="G24" s="99">
        <v>53.436779810386035</v>
      </c>
      <c r="H24" s="99"/>
      <c r="I24" s="99">
        <v>44.66208080412748</v>
      </c>
    </row>
    <row r="25" spans="2:9" ht="15">
      <c r="B25" s="70">
        <v>36494</v>
      </c>
      <c r="C25" s="87">
        <v>64</v>
      </c>
      <c r="D25" s="87">
        <v>3</v>
      </c>
      <c r="E25" s="77">
        <v>7</v>
      </c>
      <c r="F25" s="77">
        <v>5.5</v>
      </c>
      <c r="G25" s="99">
        <v>60.40236400989312</v>
      </c>
      <c r="H25" s="99">
        <v>49.530413378606404</v>
      </c>
      <c r="I25" s="99">
        <v>52.54703975219036</v>
      </c>
    </row>
    <row r="26" spans="2:9" ht="15">
      <c r="B26" s="70">
        <v>36572</v>
      </c>
      <c r="C26" s="87">
        <v>39</v>
      </c>
      <c r="D26" s="87">
        <v>8</v>
      </c>
      <c r="E26" s="77"/>
      <c r="F26" s="78"/>
      <c r="G26" s="99">
        <v>56.57215229691591</v>
      </c>
      <c r="H26" s="99"/>
      <c r="I26" s="99"/>
    </row>
    <row r="27" spans="2:9" ht="15">
      <c r="B27" s="70">
        <v>36642</v>
      </c>
      <c r="C27" s="87">
        <v>30</v>
      </c>
      <c r="D27" s="87" t="s">
        <v>18</v>
      </c>
      <c r="E27" s="77"/>
      <c r="F27" s="78">
        <v>11.2</v>
      </c>
      <c r="G27" s="99">
        <v>54.54334715484541</v>
      </c>
      <c r="H27" s="99"/>
      <c r="I27" s="99">
        <v>42.28708766686091</v>
      </c>
    </row>
    <row r="28" spans="2:14" ht="18">
      <c r="B28" s="70">
        <v>36679</v>
      </c>
      <c r="C28" s="87">
        <v>22</v>
      </c>
      <c r="D28" s="88" t="s">
        <v>18</v>
      </c>
      <c r="E28" s="77"/>
      <c r="F28" s="77">
        <v>8.5</v>
      </c>
      <c r="G28" s="99">
        <v>52.14498732234881</v>
      </c>
      <c r="H28" s="99"/>
      <c r="I28" s="99">
        <v>46.26672752605994</v>
      </c>
      <c r="K28" s="103"/>
      <c r="L28" s="104"/>
      <c r="M28" s="104"/>
      <c r="N28" s="105" t="s">
        <v>62</v>
      </c>
    </row>
    <row r="29" spans="2:14" ht="18">
      <c r="B29" s="70">
        <v>36690</v>
      </c>
      <c r="C29" s="87">
        <v>20</v>
      </c>
      <c r="D29" s="88" t="s">
        <v>18</v>
      </c>
      <c r="E29" s="77">
        <v>9</v>
      </c>
      <c r="F29" s="77">
        <v>5</v>
      </c>
      <c r="G29" s="99">
        <v>51.40797466831552</v>
      </c>
      <c r="H29" s="99">
        <v>51.43026452663803</v>
      </c>
      <c r="I29" s="99">
        <v>53.922074989689705</v>
      </c>
      <c r="K29" s="103"/>
      <c r="L29" s="106"/>
      <c r="M29" s="106"/>
      <c r="N29" s="107">
        <v>1060.8666666666666</v>
      </c>
    </row>
    <row r="30" spans="2:14" ht="18">
      <c r="B30" s="71">
        <v>36707</v>
      </c>
      <c r="C30" s="87">
        <v>20</v>
      </c>
      <c r="D30" s="87">
        <v>2</v>
      </c>
      <c r="E30" s="78"/>
      <c r="F30" s="77">
        <v>3.75</v>
      </c>
      <c r="G30" s="99">
        <v>51.40797466831552</v>
      </c>
      <c r="H30" s="99"/>
      <c r="I30" s="99">
        <v>58.07244998247814</v>
      </c>
      <c r="K30" s="103"/>
      <c r="L30" s="106"/>
      <c r="M30" s="106"/>
      <c r="N30" s="107"/>
    </row>
    <row r="31" spans="2:17" ht="18">
      <c r="B31" s="71">
        <v>36724</v>
      </c>
      <c r="C31" s="87">
        <v>10</v>
      </c>
      <c r="D31" s="87" t="s">
        <v>18</v>
      </c>
      <c r="E31" s="78"/>
      <c r="F31" s="77">
        <v>11.5</v>
      </c>
      <c r="G31" s="99">
        <v>46.048019999999994</v>
      </c>
      <c r="H31" s="99"/>
      <c r="I31" s="99">
        <v>41.90573637799319</v>
      </c>
      <c r="K31" s="103"/>
      <c r="L31" s="106"/>
      <c r="M31" s="106"/>
      <c r="N31" s="107"/>
      <c r="Q31" s="82"/>
    </row>
    <row r="32" spans="2:14" ht="18">
      <c r="B32" s="71">
        <v>36754</v>
      </c>
      <c r="C32" s="87">
        <v>14</v>
      </c>
      <c r="D32" s="87" t="s">
        <v>18</v>
      </c>
      <c r="E32" s="78">
        <v>8</v>
      </c>
      <c r="F32" s="77">
        <v>7.5</v>
      </c>
      <c r="G32" s="99">
        <v>48.649885788416725</v>
      </c>
      <c r="H32" s="99">
        <v>50.53986504961194</v>
      </c>
      <c r="I32" s="99">
        <v>48.07244998247814</v>
      </c>
      <c r="K32" s="103"/>
      <c r="L32" s="104"/>
      <c r="M32" s="104"/>
      <c r="N32" s="108" t="s">
        <v>63</v>
      </c>
    </row>
    <row r="33" spans="2:14" ht="18">
      <c r="B33" s="69">
        <v>36783</v>
      </c>
      <c r="C33" s="85">
        <v>16</v>
      </c>
      <c r="D33" s="86" t="s">
        <v>18</v>
      </c>
      <c r="E33" s="96"/>
      <c r="F33" s="76">
        <v>11</v>
      </c>
      <c r="G33" s="99">
        <v>49.68245467326207</v>
      </c>
      <c r="H33" s="99"/>
      <c r="I33" s="99">
        <v>42.54703975219036</v>
      </c>
      <c r="K33" s="103"/>
      <c r="L33" s="106"/>
      <c r="M33" s="106"/>
      <c r="N33" s="107">
        <v>35.6875</v>
      </c>
    </row>
    <row r="34" spans="2:14" ht="18">
      <c r="B34" s="70">
        <v>36852</v>
      </c>
      <c r="C34" s="87">
        <v>16</v>
      </c>
      <c r="D34" s="87">
        <v>2</v>
      </c>
      <c r="E34" s="77"/>
      <c r="F34" s="77">
        <v>6.9</v>
      </c>
      <c r="G34" s="99">
        <v>49.68245467326207</v>
      </c>
      <c r="H34" s="99"/>
      <c r="I34" s="99">
        <v>49.27539231965525</v>
      </c>
      <c r="K34" s="103"/>
      <c r="L34" s="106"/>
      <c r="M34" s="106"/>
      <c r="N34" s="107"/>
    </row>
    <row r="35" spans="2:14" ht="18">
      <c r="B35" s="70">
        <v>36934</v>
      </c>
      <c r="C35" s="87">
        <v>16</v>
      </c>
      <c r="D35" s="87" t="s">
        <v>18</v>
      </c>
      <c r="E35" s="77"/>
      <c r="F35" s="77"/>
      <c r="G35" s="99">
        <v>49.68245467326207</v>
      </c>
      <c r="H35" s="99"/>
      <c r="I35" s="99"/>
      <c r="K35" s="103"/>
      <c r="L35" s="106"/>
      <c r="M35" s="106"/>
      <c r="N35" s="107"/>
    </row>
    <row r="36" spans="2:14" ht="18">
      <c r="B36" s="70">
        <v>36957</v>
      </c>
      <c r="C36" s="87">
        <v>16</v>
      </c>
      <c r="D36" s="87" t="s">
        <v>18</v>
      </c>
      <c r="E36" s="77"/>
      <c r="F36" s="77"/>
      <c r="G36" s="99">
        <v>49.68245467326207</v>
      </c>
      <c r="H36" s="99"/>
      <c r="I36" s="99"/>
      <c r="K36" s="103"/>
      <c r="L36" s="104"/>
      <c r="M36" s="104"/>
      <c r="N36" s="108" t="s">
        <v>64</v>
      </c>
    </row>
    <row r="37" spans="2:14" ht="18">
      <c r="B37" s="70">
        <v>37007</v>
      </c>
      <c r="C37" s="87">
        <v>28</v>
      </c>
      <c r="D37" s="87" t="s">
        <v>18</v>
      </c>
      <c r="E37" s="77">
        <v>6</v>
      </c>
      <c r="F37" s="77">
        <v>7</v>
      </c>
      <c r="G37" s="99">
        <v>54.00984045673225</v>
      </c>
      <c r="H37" s="99">
        <v>48.36508694652299</v>
      </c>
      <c r="I37" s="99">
        <v>49.06780671798729</v>
      </c>
      <c r="K37" s="103"/>
      <c r="L37" s="106"/>
      <c r="M37" s="106"/>
      <c r="N37" s="107">
        <v>102.70588235294117</v>
      </c>
    </row>
    <row r="38" spans="2:9" ht="15">
      <c r="B38" s="70">
        <v>37064</v>
      </c>
      <c r="C38" s="87">
        <v>20</v>
      </c>
      <c r="D38" s="87" t="s">
        <v>18</v>
      </c>
      <c r="E38" s="77">
        <v>8.4</v>
      </c>
      <c r="F38" s="77">
        <v>9.5</v>
      </c>
      <c r="G38" s="99">
        <v>51.40797466831552</v>
      </c>
      <c r="H38" s="99">
        <v>50.90870200833337</v>
      </c>
      <c r="I38" s="99">
        <v>44.66208080412748</v>
      </c>
    </row>
    <row r="39" spans="2:9" ht="15">
      <c r="B39" s="70">
        <v>37096</v>
      </c>
      <c r="C39" s="87"/>
      <c r="D39" s="87"/>
      <c r="E39" s="77"/>
      <c r="F39" s="77"/>
      <c r="G39" s="99"/>
      <c r="H39" s="99"/>
      <c r="I39" s="99"/>
    </row>
    <row r="40" spans="2:9" ht="15">
      <c r="B40" s="70">
        <v>37131</v>
      </c>
      <c r="C40" s="87"/>
      <c r="D40" s="87"/>
      <c r="E40" s="77"/>
      <c r="F40" s="77"/>
      <c r="G40" s="99"/>
      <c r="H40" s="99"/>
      <c r="I40" s="99"/>
    </row>
    <row r="41" spans="2:9" ht="15">
      <c r="B41" s="70">
        <v>37328</v>
      </c>
      <c r="C41" s="87">
        <v>35</v>
      </c>
      <c r="D41" s="87" t="s">
        <v>18</v>
      </c>
      <c r="E41" s="77"/>
      <c r="F41" s="77"/>
      <c r="G41" s="99">
        <v>55.735360451785695</v>
      </c>
      <c r="H41" s="99"/>
      <c r="I41" s="99"/>
    </row>
    <row r="42" spans="2:9" ht="15">
      <c r="B42" s="70">
        <v>37351</v>
      </c>
      <c r="C42" s="87"/>
      <c r="D42" s="87"/>
      <c r="E42" s="77"/>
      <c r="F42" s="77"/>
      <c r="G42" s="99"/>
      <c r="H42" s="99"/>
      <c r="I42" s="99"/>
    </row>
    <row r="43" spans="2:9" ht="15">
      <c r="B43" s="70">
        <v>37469</v>
      </c>
      <c r="C43" s="87">
        <v>28</v>
      </c>
      <c r="D43" s="87" t="s">
        <v>18</v>
      </c>
      <c r="E43" s="77"/>
      <c r="F43" s="77"/>
      <c r="G43" s="99">
        <v>54.00984045673225</v>
      </c>
      <c r="H43" s="99"/>
      <c r="I43" s="99"/>
    </row>
    <row r="44" spans="2:9" ht="15">
      <c r="B44" s="70">
        <v>37502</v>
      </c>
      <c r="C44" s="87">
        <v>11</v>
      </c>
      <c r="D44" s="87"/>
      <c r="E44" s="77">
        <v>4.32</v>
      </c>
      <c r="F44" s="77">
        <v>12.5</v>
      </c>
      <c r="G44" s="99">
        <v>46.785032654033294</v>
      </c>
      <c r="H44" s="99">
        <v>45.88170852277295</v>
      </c>
      <c r="I44" s="99">
        <v>40.70279404081609</v>
      </c>
    </row>
    <row r="45" spans="2:9" ht="15">
      <c r="B45" s="70">
        <v>38042</v>
      </c>
      <c r="C45" s="87">
        <v>18</v>
      </c>
      <c r="D45" s="87">
        <v>8</v>
      </c>
      <c r="E45" s="77"/>
      <c r="F45" s="77"/>
      <c r="G45" s="99">
        <v>50.59324497800632</v>
      </c>
      <c r="H45" s="99"/>
      <c r="I45" s="99"/>
    </row>
    <row r="46" spans="2:9" ht="15">
      <c r="B46" s="70">
        <v>38119</v>
      </c>
      <c r="C46" s="87">
        <v>10</v>
      </c>
      <c r="D46" s="87"/>
      <c r="E46" s="77">
        <v>8.74</v>
      </c>
      <c r="F46" s="77">
        <v>8</v>
      </c>
      <c r="G46" s="99">
        <v>46.048019999999994</v>
      </c>
      <c r="H46" s="99">
        <v>51.20865777907749</v>
      </c>
      <c r="I46" s="99">
        <v>47.14135593856333</v>
      </c>
    </row>
    <row r="47" spans="2:9" ht="15">
      <c r="B47" s="70">
        <v>38162</v>
      </c>
      <c r="C47" s="87">
        <v>13</v>
      </c>
      <c r="D47" s="87"/>
      <c r="E47" s="77">
        <v>2.14</v>
      </c>
      <c r="F47" s="77">
        <v>19.5</v>
      </c>
      <c r="G47" s="99">
        <v>48.07682514207052</v>
      </c>
      <c r="H47" s="99">
        <v>40.57142993172867</v>
      </c>
      <c r="I47" s="99">
        <v>34.28733374994084</v>
      </c>
    </row>
    <row r="48" spans="2:9" ht="15">
      <c r="B48" s="70">
        <v>38188</v>
      </c>
      <c r="C48" s="87">
        <v>8</v>
      </c>
      <c r="D48" s="87"/>
      <c r="E48" s="78">
        <v>1.47</v>
      </c>
      <c r="F48" s="77">
        <v>20</v>
      </c>
      <c r="G48" s="99">
        <v>44.322500004946555</v>
      </c>
      <c r="H48" s="99">
        <v>37.73245002053182</v>
      </c>
      <c r="I48" s="99">
        <v>33.922074989689705</v>
      </c>
    </row>
    <row r="49" spans="2:9" ht="15">
      <c r="B49" s="70">
        <v>38225</v>
      </c>
      <c r="C49" s="87">
        <v>10</v>
      </c>
      <c r="D49" s="87"/>
      <c r="E49" s="77">
        <v>3.86</v>
      </c>
      <c r="F49" s="77">
        <v>15.3</v>
      </c>
      <c r="G49" s="99">
        <v>46.048019999999994</v>
      </c>
      <c r="H49" s="99">
        <v>45.0305800851189</v>
      </c>
      <c r="I49" s="99">
        <v>37.786758460510434</v>
      </c>
    </row>
    <row r="50" spans="2:9" ht="15">
      <c r="B50" s="70">
        <v>38251</v>
      </c>
      <c r="C50" s="87">
        <v>9</v>
      </c>
      <c r="D50" s="87"/>
      <c r="E50" s="77">
        <v>2.14</v>
      </c>
      <c r="F50" s="77">
        <v>21</v>
      </c>
      <c r="G50" s="99">
        <v>45.2332903096908</v>
      </c>
      <c r="H50" s="99">
        <v>40.57142993172867</v>
      </c>
      <c r="I50" s="99">
        <v>33.218181710775724</v>
      </c>
    </row>
    <row r="51" spans="2:9" ht="15">
      <c r="B51" s="70">
        <v>38414</v>
      </c>
      <c r="C51" s="87">
        <v>27</v>
      </c>
      <c r="D51" s="87">
        <v>19</v>
      </c>
      <c r="E51" s="77"/>
      <c r="F51" s="77"/>
      <c r="G51" s="99">
        <v>53.728617464536214</v>
      </c>
      <c r="H51" s="99"/>
      <c r="I51" s="99"/>
    </row>
    <row r="52" spans="2:9" ht="15">
      <c r="B52" s="70">
        <v>38456</v>
      </c>
      <c r="C52" s="87">
        <v>61</v>
      </c>
      <c r="D52" s="87" t="s">
        <v>18</v>
      </c>
      <c r="E52" s="77"/>
      <c r="F52" s="77"/>
      <c r="G52" s="99">
        <v>60.03111927902335</v>
      </c>
      <c r="H52" s="99"/>
      <c r="I52" s="99"/>
    </row>
    <row r="53" spans="2:9" ht="15">
      <c r="B53" s="70">
        <v>38525</v>
      </c>
      <c r="C53" s="87">
        <v>7</v>
      </c>
      <c r="D53" s="87">
        <v>3</v>
      </c>
      <c r="E53" s="77"/>
      <c r="F53" s="78">
        <v>21</v>
      </c>
      <c r="G53" s="99">
        <v>43.28993112010121</v>
      </c>
      <c r="H53" s="99"/>
      <c r="I53" s="99">
        <v>33.218181710775724</v>
      </c>
    </row>
    <row r="54" spans="2:9" ht="15">
      <c r="B54" s="70">
        <v>38589</v>
      </c>
      <c r="C54" s="87">
        <v>6</v>
      </c>
      <c r="D54" s="87" t="s">
        <v>18</v>
      </c>
      <c r="E54" s="77"/>
      <c r="F54" s="78">
        <v>21</v>
      </c>
      <c r="G54" s="99">
        <v>42.09791782316092</v>
      </c>
      <c r="H54" s="99"/>
      <c r="I54" s="99">
        <v>33.218181710775724</v>
      </c>
    </row>
    <row r="55" spans="2:9" ht="15">
      <c r="B55" s="70">
        <v>38798</v>
      </c>
      <c r="C55" s="87">
        <v>32</v>
      </c>
      <c r="D55" s="87">
        <v>16</v>
      </c>
      <c r="E55" s="77"/>
      <c r="F55" s="78"/>
      <c r="G55" s="99">
        <v>55.0424093415776</v>
      </c>
      <c r="H55" s="99"/>
      <c r="I55" s="99"/>
    </row>
    <row r="56" spans="2:9" ht="15">
      <c r="B56" s="71">
        <v>38981</v>
      </c>
      <c r="C56" s="88">
        <v>10</v>
      </c>
      <c r="D56" s="88"/>
      <c r="E56" s="78">
        <v>3.26</v>
      </c>
      <c r="F56" s="78">
        <v>17</v>
      </c>
      <c r="G56" s="99">
        <v>46.048019999999994</v>
      </c>
      <c r="H56" s="99">
        <v>43.75345153928819</v>
      </c>
      <c r="I56" s="99">
        <v>36.26672752605993</v>
      </c>
    </row>
    <row r="57" spans="2:9" ht="15">
      <c r="B57" s="69">
        <v>39029</v>
      </c>
      <c r="C57" s="85">
        <v>16</v>
      </c>
      <c r="D57" s="85"/>
      <c r="E57" s="96"/>
      <c r="F57" s="76">
        <v>13.5</v>
      </c>
      <c r="G57" s="99">
        <v>49.68245467326207</v>
      </c>
      <c r="H57" s="99"/>
      <c r="I57" s="99">
        <v>39.59248091692864</v>
      </c>
    </row>
    <row r="58" spans="2:9" ht="15">
      <c r="B58" s="70">
        <v>39414</v>
      </c>
      <c r="C58" s="87">
        <v>32</v>
      </c>
      <c r="D58" s="87"/>
      <c r="E58" s="77"/>
      <c r="F58" s="77"/>
      <c r="G58" s="99">
        <v>55.0424093415776</v>
      </c>
      <c r="H58" s="99"/>
      <c r="I58" s="99"/>
    </row>
    <row r="59" spans="2:9" ht="15">
      <c r="B59" s="70">
        <v>39511</v>
      </c>
      <c r="C59" s="87">
        <v>22</v>
      </c>
      <c r="D59" s="87">
        <v>17</v>
      </c>
      <c r="E59" s="77"/>
      <c r="F59" s="77"/>
      <c r="G59" s="99">
        <v>52.14498732234881</v>
      </c>
      <c r="H59" s="99"/>
      <c r="I59" s="99"/>
    </row>
    <row r="60" spans="2:9" ht="15">
      <c r="B60" s="70">
        <v>39573</v>
      </c>
      <c r="C60" s="87">
        <v>25</v>
      </c>
      <c r="D60" s="87"/>
      <c r="E60" s="77">
        <v>22.7</v>
      </c>
      <c r="F60" s="77">
        <v>4.5</v>
      </c>
      <c r="G60" s="99">
        <v>53.13349466336896</v>
      </c>
      <c r="H60" s="99">
        <v>58.424009225851535</v>
      </c>
      <c r="I60" s="99">
        <v>55.44210592414021</v>
      </c>
    </row>
    <row r="61" spans="2:9" ht="15">
      <c r="B61" s="70">
        <v>39623</v>
      </c>
      <c r="C61" s="87">
        <v>13</v>
      </c>
      <c r="D61" s="87" t="s">
        <v>18</v>
      </c>
      <c r="E61" s="77">
        <v>1.58</v>
      </c>
      <c r="F61" s="77">
        <v>23.25</v>
      </c>
      <c r="G61" s="99">
        <v>48.07682514207052</v>
      </c>
      <c r="H61" s="99">
        <v>38.27797344028642</v>
      </c>
      <c r="I61" s="99">
        <v>31.749767827483012</v>
      </c>
    </row>
    <row r="62" spans="2:9" ht="15">
      <c r="B62" s="70">
        <v>39651</v>
      </c>
      <c r="C62" s="87">
        <v>9</v>
      </c>
      <c r="D62" s="87">
        <v>3</v>
      </c>
      <c r="E62" s="77">
        <v>0.28</v>
      </c>
      <c r="F62" s="77">
        <v>14</v>
      </c>
      <c r="G62" s="99">
        <v>45.2332903096908</v>
      </c>
      <c r="H62" s="99">
        <v>25.196812745014363</v>
      </c>
      <c r="I62" s="99">
        <v>39.06780671798729</v>
      </c>
    </row>
    <row r="63" spans="2:9" ht="15">
      <c r="B63" s="70">
        <v>39700</v>
      </c>
      <c r="C63" s="87">
        <v>8</v>
      </c>
      <c r="D63" s="87" t="s">
        <v>18</v>
      </c>
      <c r="E63" s="77">
        <v>1.24</v>
      </c>
      <c r="F63" s="77">
        <v>27</v>
      </c>
      <c r="G63" s="99">
        <v>44.322500004946555</v>
      </c>
      <c r="H63" s="99">
        <v>36.44616647872785</v>
      </c>
      <c r="I63" s="99">
        <v>29.59248091692864</v>
      </c>
    </row>
    <row r="64" spans="2:6" ht="15">
      <c r="B64" s="72"/>
      <c r="C64" s="89"/>
      <c r="D64" s="90"/>
      <c r="E64" s="79"/>
      <c r="F64" s="79"/>
    </row>
    <row r="65" spans="2:6" ht="15">
      <c r="B65" s="72"/>
      <c r="C65" s="89"/>
      <c r="D65" s="90"/>
      <c r="E65" s="79"/>
      <c r="F65" s="79"/>
    </row>
    <row r="66" spans="2:6" ht="15">
      <c r="B66" s="72"/>
      <c r="C66" s="89"/>
      <c r="D66" s="90"/>
      <c r="E66" s="79"/>
      <c r="F66" s="79"/>
    </row>
    <row r="67" spans="2:6" ht="15">
      <c r="B67" s="72"/>
      <c r="C67" s="89"/>
      <c r="D67" s="90"/>
      <c r="E67" s="79"/>
      <c r="F67" s="79"/>
    </row>
    <row r="68" spans="2:6" ht="15">
      <c r="B68" s="72"/>
      <c r="C68" s="89"/>
      <c r="D68" s="90"/>
      <c r="E68" s="79"/>
      <c r="F68" s="79"/>
    </row>
    <row r="69" spans="2:6" ht="15">
      <c r="B69" s="72"/>
      <c r="C69" s="89"/>
      <c r="D69" s="90"/>
      <c r="E69" s="79"/>
      <c r="F69" s="79"/>
    </row>
    <row r="70" spans="2:6" ht="15">
      <c r="B70" s="72"/>
      <c r="C70" s="89"/>
      <c r="D70" s="90"/>
      <c r="E70" s="79"/>
      <c r="F70" s="79"/>
    </row>
    <row r="71" spans="2:6" ht="15">
      <c r="B71" s="72"/>
      <c r="C71" s="89"/>
      <c r="D71" s="90"/>
      <c r="E71" s="79"/>
      <c r="F71" s="79"/>
    </row>
    <row r="72" spans="2:6" ht="15">
      <c r="B72" s="72"/>
      <c r="C72" s="89"/>
      <c r="D72" s="90"/>
      <c r="E72" s="79"/>
      <c r="F72" s="79"/>
    </row>
    <row r="73" spans="2:6" ht="15">
      <c r="B73" s="72"/>
      <c r="C73" s="89"/>
      <c r="D73" s="90"/>
      <c r="E73" s="79"/>
      <c r="F73" s="79"/>
    </row>
    <row r="74" spans="2:6" ht="15">
      <c r="B74" s="72"/>
      <c r="C74" s="89"/>
      <c r="D74" s="90"/>
      <c r="E74" s="79"/>
      <c r="F74" s="79"/>
    </row>
    <row r="75" spans="2:6" ht="15">
      <c r="B75" s="72"/>
      <c r="C75" s="89"/>
      <c r="D75" s="90"/>
      <c r="E75" s="79"/>
      <c r="F75" s="79"/>
    </row>
    <row r="76" spans="2:6" ht="15">
      <c r="B76" s="72"/>
      <c r="C76" s="89"/>
      <c r="D76" s="90"/>
      <c r="E76" s="79"/>
      <c r="F76" s="79"/>
    </row>
    <row r="77" spans="2:6" ht="15">
      <c r="B77" s="72"/>
      <c r="C77" s="89"/>
      <c r="D77" s="90"/>
      <c r="E77" s="79"/>
      <c r="F77" s="79"/>
    </row>
    <row r="78" spans="3:4" ht="15">
      <c r="C78" s="91"/>
      <c r="D78" s="91"/>
    </row>
    <row r="81" spans="2:5" ht="15">
      <c r="B81" s="72"/>
      <c r="C81" s="92"/>
      <c r="D81" s="90"/>
      <c r="E81" s="79"/>
    </row>
    <row r="82" spans="2:6" ht="15">
      <c r="B82" s="72"/>
      <c r="C82" s="91"/>
      <c r="D82" s="90"/>
      <c r="E82" s="79"/>
      <c r="F82" s="34"/>
    </row>
    <row r="83" ht="15">
      <c r="F83" s="34"/>
    </row>
    <row r="84" spans="2:6" ht="15">
      <c r="B84" s="73"/>
      <c r="C84" s="93"/>
      <c r="D84" s="93"/>
      <c r="E84" s="97"/>
      <c r="F84" s="80"/>
    </row>
    <row r="85" spans="2:6" ht="15">
      <c r="B85" s="74"/>
      <c r="C85" s="89"/>
      <c r="D85" s="89"/>
      <c r="E85" s="81"/>
      <c r="F85" s="81"/>
    </row>
    <row r="86" spans="2:6" ht="15">
      <c r="B86" s="74"/>
      <c r="C86" s="89"/>
      <c r="D86" s="89"/>
      <c r="E86" s="81"/>
      <c r="F86" s="81"/>
    </row>
    <row r="87" spans="2:6" ht="15">
      <c r="B87" s="74"/>
      <c r="C87" s="89"/>
      <c r="D87" s="89"/>
      <c r="E87" s="79"/>
      <c r="F87" s="79"/>
    </row>
    <row r="88" spans="2:6" ht="15">
      <c r="B88" s="74"/>
      <c r="C88" s="89"/>
      <c r="D88" s="89"/>
      <c r="E88" s="79"/>
      <c r="F88" s="79"/>
    </row>
    <row r="89" spans="2:6" ht="15">
      <c r="B89" s="74"/>
      <c r="C89" s="89"/>
      <c r="D89" s="89"/>
      <c r="E89" s="79"/>
      <c r="F89" s="79"/>
    </row>
    <row r="90" spans="2:6" ht="15">
      <c r="B90" s="74"/>
      <c r="C90" s="89"/>
      <c r="D90" s="89"/>
      <c r="E90" s="79"/>
      <c r="F90" s="79"/>
    </row>
    <row r="91" spans="2:6" ht="15">
      <c r="B91" s="72"/>
      <c r="C91" s="89"/>
      <c r="D91" s="90"/>
      <c r="E91" s="79"/>
      <c r="F91" s="79"/>
    </row>
    <row r="92" spans="2:6" ht="15">
      <c r="B92" s="72"/>
      <c r="C92" s="89"/>
      <c r="D92" s="90"/>
      <c r="E92" s="79"/>
      <c r="F92" s="79"/>
    </row>
    <row r="93" spans="2:6" ht="15">
      <c r="B93" s="72"/>
      <c r="C93" s="89"/>
      <c r="D93" s="90"/>
      <c r="E93" s="79"/>
      <c r="F93" s="79"/>
    </row>
    <row r="94" spans="2:6" ht="15">
      <c r="B94" s="72"/>
      <c r="C94" s="89"/>
      <c r="D94" s="90"/>
      <c r="E94" s="79"/>
      <c r="F94" s="79"/>
    </row>
    <row r="95" spans="2:6" ht="15">
      <c r="B95" s="72"/>
      <c r="C95" s="89"/>
      <c r="D95" s="90"/>
      <c r="E95" s="79"/>
      <c r="F95" s="79"/>
    </row>
    <row r="96" spans="2:6" ht="15">
      <c r="B96" s="72"/>
      <c r="C96" s="89"/>
      <c r="D96" s="90"/>
      <c r="E96" s="79"/>
      <c r="F96" s="79"/>
    </row>
    <row r="97" spans="2:6" ht="15">
      <c r="B97" s="72"/>
      <c r="C97" s="89"/>
      <c r="D97" s="90"/>
      <c r="E97" s="79"/>
      <c r="F97" s="79"/>
    </row>
    <row r="98" spans="2:6" ht="15">
      <c r="B98" s="72"/>
      <c r="C98" s="89"/>
      <c r="D98" s="90"/>
      <c r="E98" s="79"/>
      <c r="F98" s="79"/>
    </row>
    <row r="99" spans="2:6" ht="15">
      <c r="B99" s="72"/>
      <c r="C99" s="89"/>
      <c r="D99" s="90"/>
      <c r="E99" s="79"/>
      <c r="F99" s="79"/>
    </row>
    <row r="100" spans="2:6" ht="15">
      <c r="B100" s="72"/>
      <c r="C100" s="89"/>
      <c r="D100" s="90"/>
      <c r="E100" s="79"/>
      <c r="F100" s="79"/>
    </row>
    <row r="101" spans="2:6" ht="15">
      <c r="B101" s="72"/>
      <c r="C101" s="89"/>
      <c r="D101" s="90"/>
      <c r="E101" s="79"/>
      <c r="F101" s="79"/>
    </row>
    <row r="102" spans="2:6" ht="15">
      <c r="B102" s="72"/>
      <c r="C102" s="89"/>
      <c r="D102" s="90"/>
      <c r="E102" s="79"/>
      <c r="F102" s="79"/>
    </row>
    <row r="103" spans="2:6" ht="15">
      <c r="B103" s="72"/>
      <c r="C103" s="89"/>
      <c r="D103" s="90"/>
      <c r="E103" s="79"/>
      <c r="F103" s="79"/>
    </row>
    <row r="104" spans="2:6" ht="15">
      <c r="B104" s="72"/>
      <c r="C104" s="89"/>
      <c r="D104" s="90"/>
      <c r="E104" s="79"/>
      <c r="F104" s="79"/>
    </row>
    <row r="105" spans="3:4" ht="15">
      <c r="C105" s="91"/>
      <c r="D105" s="91"/>
    </row>
    <row r="107" spans="2:5" ht="15">
      <c r="B107" s="72"/>
      <c r="C107" s="92"/>
      <c r="D107" s="90"/>
      <c r="E107" s="79"/>
    </row>
    <row r="108" spans="2:6" ht="15">
      <c r="B108" s="72"/>
      <c r="C108" s="91"/>
      <c r="D108" s="90"/>
      <c r="E108" s="79"/>
      <c r="F108" s="34"/>
    </row>
    <row r="109" ht="15">
      <c r="F109" s="34"/>
    </row>
    <row r="110" spans="2:6" ht="15">
      <c r="B110" s="73"/>
      <c r="C110" s="93"/>
      <c r="D110" s="93"/>
      <c r="E110" s="97"/>
      <c r="F110" s="80"/>
    </row>
    <row r="111" spans="2:6" ht="15">
      <c r="B111" s="74"/>
      <c r="C111" s="89"/>
      <c r="D111" s="89"/>
      <c r="E111" s="81"/>
      <c r="F111" s="81"/>
    </row>
    <row r="112" spans="2:6" ht="15">
      <c r="B112" s="74"/>
      <c r="C112" s="89"/>
      <c r="D112" s="89"/>
      <c r="E112" s="81"/>
      <c r="F112" s="81"/>
    </row>
    <row r="113" spans="2:6" ht="15">
      <c r="B113" s="74"/>
      <c r="C113" s="89"/>
      <c r="D113" s="89"/>
      <c r="E113" s="79"/>
      <c r="F113" s="79"/>
    </row>
    <row r="114" spans="2:6" ht="15">
      <c r="B114" s="74"/>
      <c r="C114" s="89"/>
      <c r="D114" s="89"/>
      <c r="E114" s="79"/>
      <c r="F114" s="79"/>
    </row>
    <row r="115" spans="2:6" ht="15">
      <c r="B115" s="74"/>
      <c r="C115" s="89"/>
      <c r="D115" s="89"/>
      <c r="E115" s="79"/>
      <c r="F115" s="79"/>
    </row>
    <row r="116" spans="2:6" ht="15">
      <c r="B116" s="74"/>
      <c r="C116" s="89"/>
      <c r="D116" s="89"/>
      <c r="E116" s="79"/>
      <c r="F116" s="79"/>
    </row>
    <row r="117" spans="2:6" ht="15">
      <c r="B117" s="72"/>
      <c r="C117" s="89"/>
      <c r="D117" s="90"/>
      <c r="E117" s="79"/>
      <c r="F117" s="79"/>
    </row>
    <row r="118" spans="2:6" ht="15">
      <c r="B118" s="72"/>
      <c r="C118" s="89"/>
      <c r="D118" s="90"/>
      <c r="E118" s="79"/>
      <c r="F118" s="79"/>
    </row>
    <row r="119" spans="2:6" ht="15">
      <c r="B119" s="72"/>
      <c r="C119" s="89"/>
      <c r="D119" s="90"/>
      <c r="E119" s="79"/>
      <c r="F119" s="79"/>
    </row>
    <row r="120" spans="2:6" ht="15">
      <c r="B120" s="72"/>
      <c r="C120" s="89"/>
      <c r="D120" s="90"/>
      <c r="E120" s="79"/>
      <c r="F120" s="79"/>
    </row>
    <row r="121" spans="2:6" ht="15">
      <c r="B121" s="72"/>
      <c r="C121" s="89"/>
      <c r="D121" s="90"/>
      <c r="E121" s="79"/>
      <c r="F121" s="79"/>
    </row>
    <row r="122" spans="2:6" ht="15">
      <c r="B122" s="72"/>
      <c r="C122" s="89"/>
      <c r="D122" s="90"/>
      <c r="E122" s="79"/>
      <c r="F122" s="79"/>
    </row>
    <row r="123" spans="2:6" ht="15">
      <c r="B123" s="72"/>
      <c r="C123" s="89"/>
      <c r="D123" s="90"/>
      <c r="E123" s="79"/>
      <c r="F123" s="79"/>
    </row>
    <row r="124" spans="2:6" ht="15">
      <c r="B124" s="72"/>
      <c r="C124" s="89"/>
      <c r="D124" s="90"/>
      <c r="E124" s="79"/>
      <c r="F124" s="79"/>
    </row>
    <row r="125" spans="2:6" ht="15">
      <c r="B125" s="72"/>
      <c r="C125" s="89"/>
      <c r="D125" s="90"/>
      <c r="E125" s="79"/>
      <c r="F125" s="79"/>
    </row>
    <row r="126" spans="2:6" ht="15">
      <c r="B126" s="72"/>
      <c r="C126" s="89"/>
      <c r="D126" s="90"/>
      <c r="E126" s="79"/>
      <c r="F126" s="79"/>
    </row>
    <row r="127" spans="2:6" ht="15">
      <c r="B127" s="72"/>
      <c r="C127" s="89"/>
      <c r="D127" s="90"/>
      <c r="E127" s="79"/>
      <c r="F127" s="79"/>
    </row>
    <row r="128" spans="2:6" ht="15">
      <c r="B128" s="72"/>
      <c r="C128" s="89"/>
      <c r="D128" s="90"/>
      <c r="E128" s="79"/>
      <c r="F128" s="79"/>
    </row>
    <row r="129" spans="2:6" ht="15">
      <c r="B129" s="72"/>
      <c r="C129" s="89"/>
      <c r="D129" s="90"/>
      <c r="E129" s="79"/>
      <c r="F129" s="79"/>
    </row>
    <row r="130" spans="2:6" ht="15">
      <c r="B130" s="72"/>
      <c r="C130" s="89"/>
      <c r="D130" s="90"/>
      <c r="E130" s="79"/>
      <c r="F130" s="79"/>
    </row>
    <row r="131" spans="3:4" ht="15">
      <c r="C131" s="91"/>
      <c r="D131" s="91"/>
    </row>
    <row r="133" spans="2:5" ht="15">
      <c r="B133" s="72"/>
      <c r="C133" s="92"/>
      <c r="D133" s="90"/>
      <c r="E133" s="79"/>
    </row>
    <row r="134" spans="2:6" ht="15">
      <c r="B134" s="72"/>
      <c r="C134" s="91"/>
      <c r="D134" s="90"/>
      <c r="E134" s="79"/>
      <c r="F134" s="34"/>
    </row>
    <row r="135" ht="15">
      <c r="F135" s="34"/>
    </row>
    <row r="136" spans="2:6" ht="15">
      <c r="B136" s="73"/>
      <c r="C136" s="93"/>
      <c r="D136" s="93"/>
      <c r="E136" s="97"/>
      <c r="F136" s="80"/>
    </row>
    <row r="137" spans="2:6" ht="15">
      <c r="B137" s="74"/>
      <c r="C137" s="89"/>
      <c r="D137" s="89"/>
      <c r="E137" s="81"/>
      <c r="F137" s="81"/>
    </row>
    <row r="138" spans="2:6" ht="15">
      <c r="B138" s="74"/>
      <c r="C138" s="89"/>
      <c r="D138" s="89"/>
      <c r="E138" s="81"/>
      <c r="F138" s="81"/>
    </row>
    <row r="139" spans="2:6" ht="15">
      <c r="B139" s="74"/>
      <c r="C139" s="89"/>
      <c r="D139" s="89"/>
      <c r="E139" s="79"/>
      <c r="F139" s="79"/>
    </row>
    <row r="140" spans="2:6" ht="15">
      <c r="B140" s="74"/>
      <c r="C140" s="89"/>
      <c r="D140" s="89"/>
      <c r="E140" s="79"/>
      <c r="F140" s="79"/>
    </row>
    <row r="141" spans="2:6" ht="15">
      <c r="B141" s="74"/>
      <c r="C141" s="89"/>
      <c r="D141" s="89"/>
      <c r="E141" s="79"/>
      <c r="F141" s="79"/>
    </row>
    <row r="142" spans="2:6" ht="15">
      <c r="B142" s="74"/>
      <c r="C142" s="89"/>
      <c r="D142" s="89"/>
      <c r="E142" s="79"/>
      <c r="F142" s="79"/>
    </row>
    <row r="143" spans="2:6" ht="15">
      <c r="B143" s="72"/>
      <c r="C143" s="89"/>
      <c r="D143" s="90"/>
      <c r="E143" s="79"/>
      <c r="F143" s="79"/>
    </row>
    <row r="144" spans="2:6" ht="15">
      <c r="B144" s="72"/>
      <c r="C144" s="89"/>
      <c r="D144" s="90"/>
      <c r="E144" s="79"/>
      <c r="F144" s="79"/>
    </row>
    <row r="145" spans="2:6" ht="15">
      <c r="B145" s="72"/>
      <c r="C145" s="89"/>
      <c r="D145" s="90"/>
      <c r="E145" s="79"/>
      <c r="F145" s="79"/>
    </row>
    <row r="146" spans="2:6" ht="15">
      <c r="B146" s="72"/>
      <c r="C146" s="89"/>
      <c r="D146" s="90"/>
      <c r="E146" s="79"/>
      <c r="F146" s="79"/>
    </row>
    <row r="147" spans="2:6" ht="15">
      <c r="B147" s="72"/>
      <c r="C147" s="89"/>
      <c r="D147" s="90"/>
      <c r="E147" s="79"/>
      <c r="F147" s="79"/>
    </row>
    <row r="148" spans="2:6" ht="15">
      <c r="B148" s="72"/>
      <c r="C148" s="89"/>
      <c r="D148" s="90"/>
      <c r="E148" s="79"/>
      <c r="F148" s="79"/>
    </row>
    <row r="149" spans="2:6" ht="15">
      <c r="B149" s="72"/>
      <c r="C149" s="89"/>
      <c r="D149" s="90"/>
      <c r="E149" s="79"/>
      <c r="F149" s="79"/>
    </row>
    <row r="150" spans="2:6" ht="15">
      <c r="B150" s="72"/>
      <c r="C150" s="89"/>
      <c r="D150" s="90"/>
      <c r="E150" s="79"/>
      <c r="F150" s="79"/>
    </row>
    <row r="151" spans="2:6" ht="15">
      <c r="B151" s="72"/>
      <c r="C151" s="89"/>
      <c r="D151" s="90"/>
      <c r="E151" s="79"/>
      <c r="F151" s="79"/>
    </row>
    <row r="152" spans="2:6" ht="15">
      <c r="B152" s="72"/>
      <c r="C152" s="89"/>
      <c r="D152" s="90"/>
      <c r="E152" s="79"/>
      <c r="F152" s="79"/>
    </row>
    <row r="153" spans="2:6" ht="15">
      <c r="B153" s="72"/>
      <c r="C153" s="89"/>
      <c r="D153" s="90"/>
      <c r="E153" s="79"/>
      <c r="F153" s="79"/>
    </row>
    <row r="154" spans="2:6" ht="15">
      <c r="B154" s="72"/>
      <c r="C154" s="89"/>
      <c r="D154" s="90"/>
      <c r="E154" s="79"/>
      <c r="F154" s="79"/>
    </row>
    <row r="155" spans="2:6" ht="15">
      <c r="B155" s="72"/>
      <c r="C155" s="89"/>
      <c r="D155" s="90"/>
      <c r="E155" s="79"/>
      <c r="F155" s="79"/>
    </row>
    <row r="156" spans="2:6" ht="15">
      <c r="B156" s="72"/>
      <c r="C156" s="89"/>
      <c r="D156" s="90"/>
      <c r="E156" s="79"/>
      <c r="F156" s="79"/>
    </row>
    <row r="159" spans="2:5" ht="15">
      <c r="B159" s="72"/>
      <c r="C159" s="92"/>
      <c r="D159" s="90"/>
      <c r="E159" s="79"/>
    </row>
    <row r="160" spans="2:6" ht="15">
      <c r="B160" s="72"/>
      <c r="C160" s="91"/>
      <c r="D160" s="90"/>
      <c r="E160" s="79"/>
      <c r="F160" s="34"/>
    </row>
    <row r="161" ht="15">
      <c r="F161" s="34"/>
    </row>
    <row r="162" spans="2:6" ht="15">
      <c r="B162" s="73"/>
      <c r="C162" s="93"/>
      <c r="D162" s="93"/>
      <c r="E162" s="97"/>
      <c r="F162" s="80"/>
    </row>
    <row r="163" spans="2:6" ht="15">
      <c r="B163" s="74"/>
      <c r="C163" s="89"/>
      <c r="D163" s="89"/>
      <c r="E163" s="81"/>
      <c r="F163" s="81"/>
    </row>
    <row r="164" spans="2:6" ht="15">
      <c r="B164" s="74"/>
      <c r="C164" s="89"/>
      <c r="D164" s="89"/>
      <c r="E164" s="81"/>
      <c r="F164" s="81"/>
    </row>
    <row r="165" spans="2:6" ht="15">
      <c r="B165" s="74"/>
      <c r="C165" s="89"/>
      <c r="D165" s="89"/>
      <c r="E165" s="79"/>
      <c r="F165" s="79"/>
    </row>
    <row r="166" spans="2:6" ht="15">
      <c r="B166" s="74"/>
      <c r="C166" s="89"/>
      <c r="D166" s="89"/>
      <c r="E166" s="79"/>
      <c r="F166" s="79"/>
    </row>
    <row r="167" spans="2:6" ht="15">
      <c r="B167" s="74"/>
      <c r="C167" s="89"/>
      <c r="D167" s="89"/>
      <c r="E167" s="79"/>
      <c r="F167" s="79"/>
    </row>
    <row r="168" spans="2:6" ht="15">
      <c r="B168" s="74"/>
      <c r="C168" s="89"/>
      <c r="D168" s="89"/>
      <c r="E168" s="79"/>
      <c r="F168" s="79"/>
    </row>
    <row r="169" spans="2:6" ht="15">
      <c r="B169" s="72"/>
      <c r="C169" s="89"/>
      <c r="D169" s="90"/>
      <c r="E169" s="79"/>
      <c r="F169" s="79"/>
    </row>
    <row r="170" spans="2:6" ht="15">
      <c r="B170" s="72"/>
      <c r="C170" s="89"/>
      <c r="D170" s="90"/>
      <c r="E170" s="79"/>
      <c r="F170" s="79"/>
    </row>
    <row r="171" spans="2:6" ht="15">
      <c r="B171" s="72"/>
      <c r="C171" s="89"/>
      <c r="D171" s="90"/>
      <c r="E171" s="79"/>
      <c r="F171" s="79"/>
    </row>
    <row r="172" spans="2:6" ht="15">
      <c r="B172" s="72"/>
      <c r="C172" s="89"/>
      <c r="D172" s="90"/>
      <c r="E172" s="79"/>
      <c r="F172" s="79"/>
    </row>
    <row r="173" spans="2:6" ht="15">
      <c r="B173" s="72"/>
      <c r="C173" s="89"/>
      <c r="D173" s="90"/>
      <c r="E173" s="79"/>
      <c r="F173" s="79"/>
    </row>
    <row r="174" spans="2:6" ht="15">
      <c r="B174" s="72"/>
      <c r="C174" s="89"/>
      <c r="D174" s="90"/>
      <c r="E174" s="79"/>
      <c r="F174" s="79"/>
    </row>
    <row r="175" spans="2:6" ht="15">
      <c r="B175" s="72"/>
      <c r="C175" s="89"/>
      <c r="D175" s="90"/>
      <c r="E175" s="79"/>
      <c r="F175" s="79"/>
    </row>
    <row r="176" spans="2:6" ht="15">
      <c r="B176" s="72"/>
      <c r="C176" s="89"/>
      <c r="D176" s="90"/>
      <c r="E176" s="79"/>
      <c r="F176" s="79"/>
    </row>
    <row r="177" spans="2:6" ht="15">
      <c r="B177" s="72"/>
      <c r="C177" s="89"/>
      <c r="D177" s="90"/>
      <c r="E177" s="79"/>
      <c r="F177" s="79"/>
    </row>
    <row r="178" spans="2:6" ht="15">
      <c r="B178" s="72"/>
      <c r="C178" s="89"/>
      <c r="D178" s="90"/>
      <c r="E178" s="79"/>
      <c r="F178" s="79"/>
    </row>
    <row r="179" spans="2:6" ht="15">
      <c r="B179" s="72"/>
      <c r="C179" s="89"/>
      <c r="D179" s="90"/>
      <c r="E179" s="79"/>
      <c r="F179" s="79"/>
    </row>
    <row r="180" spans="2:6" ht="15">
      <c r="B180" s="72"/>
      <c r="C180" s="89"/>
      <c r="D180" s="90"/>
      <c r="E180" s="79"/>
      <c r="F180" s="79"/>
    </row>
    <row r="181" spans="2:6" ht="15">
      <c r="B181" s="72"/>
      <c r="C181" s="89"/>
      <c r="D181" s="90"/>
      <c r="E181" s="79"/>
      <c r="F181" s="79"/>
    </row>
    <row r="182" spans="2:6" ht="15">
      <c r="B182" s="72"/>
      <c r="C182" s="89"/>
      <c r="D182" s="90"/>
      <c r="E182" s="79"/>
      <c r="F182" s="79"/>
    </row>
    <row r="185" spans="2:5" ht="15">
      <c r="B185" s="72"/>
      <c r="C185" s="92"/>
      <c r="D185" s="90"/>
      <c r="E185" s="79"/>
    </row>
    <row r="186" spans="2:6" ht="15">
      <c r="B186" s="72"/>
      <c r="C186" s="91"/>
      <c r="D186" s="90"/>
      <c r="E186" s="79"/>
      <c r="F186" s="34"/>
    </row>
    <row r="187" ht="15">
      <c r="F187" s="34"/>
    </row>
    <row r="188" spans="2:6" ht="15">
      <c r="B188" s="73"/>
      <c r="C188" s="93"/>
      <c r="D188" s="93"/>
      <c r="E188" s="97"/>
      <c r="F188" s="80"/>
    </row>
    <row r="189" spans="2:6" ht="15">
      <c r="B189" s="74"/>
      <c r="C189" s="89"/>
      <c r="D189" s="90"/>
      <c r="E189" s="81"/>
      <c r="F189" s="81"/>
    </row>
    <row r="190" spans="2:6" ht="15">
      <c r="B190" s="74"/>
      <c r="C190" s="89"/>
      <c r="D190" s="90"/>
      <c r="E190" s="81"/>
      <c r="F190" s="81"/>
    </row>
    <row r="191" spans="2:6" ht="15">
      <c r="B191" s="74"/>
      <c r="C191" s="89"/>
      <c r="D191" s="90"/>
      <c r="E191" s="79"/>
      <c r="F191" s="79"/>
    </row>
    <row r="192" spans="2:6" ht="15">
      <c r="B192" s="74"/>
      <c r="C192" s="89"/>
      <c r="D192" s="90"/>
      <c r="E192" s="79"/>
      <c r="F192" s="79"/>
    </row>
    <row r="193" spans="2:6" ht="15">
      <c r="B193" s="74"/>
      <c r="C193" s="89"/>
      <c r="D193" s="90"/>
      <c r="E193" s="79"/>
      <c r="F193" s="79"/>
    </row>
    <row r="194" spans="2:6" ht="15">
      <c r="B194" s="74"/>
      <c r="C194" s="89"/>
      <c r="D194" s="90"/>
      <c r="E194" s="79"/>
      <c r="F194" s="79"/>
    </row>
    <row r="195" spans="2:6" ht="15">
      <c r="B195" s="72"/>
      <c r="C195" s="90"/>
      <c r="D195" s="90"/>
      <c r="E195" s="79"/>
      <c r="F195" s="79"/>
    </row>
    <row r="196" spans="2:6" ht="15">
      <c r="B196" s="72"/>
      <c r="C196" s="90"/>
      <c r="D196" s="90"/>
      <c r="E196" s="79"/>
      <c r="F196" s="79"/>
    </row>
    <row r="197" spans="2:6" ht="15">
      <c r="B197" s="72"/>
      <c r="C197" s="90"/>
      <c r="D197" s="90"/>
      <c r="E197" s="79"/>
      <c r="F197" s="79"/>
    </row>
    <row r="198" spans="2:6" ht="15">
      <c r="B198" s="72"/>
      <c r="C198" s="90"/>
      <c r="D198" s="90"/>
      <c r="E198" s="79"/>
      <c r="F198" s="79"/>
    </row>
    <row r="199" spans="2:6" ht="15">
      <c r="B199" s="72"/>
      <c r="C199" s="90"/>
      <c r="D199" s="90"/>
      <c r="E199" s="79"/>
      <c r="F199" s="79"/>
    </row>
    <row r="200" spans="2:6" ht="15">
      <c r="B200" s="72"/>
      <c r="C200" s="90"/>
      <c r="D200" s="90"/>
      <c r="E200" s="79"/>
      <c r="F200" s="79"/>
    </row>
    <row r="201" spans="2:6" ht="15">
      <c r="B201" s="72"/>
      <c r="C201" s="90"/>
      <c r="D201" s="90"/>
      <c r="E201" s="79"/>
      <c r="F201" s="79"/>
    </row>
    <row r="202" spans="2:6" ht="15">
      <c r="B202" s="72"/>
      <c r="C202" s="90"/>
      <c r="D202" s="90"/>
      <c r="E202" s="79"/>
      <c r="F202" s="79"/>
    </row>
    <row r="203" spans="2:6" ht="15">
      <c r="B203" s="72"/>
      <c r="C203" s="90"/>
      <c r="D203" s="90"/>
      <c r="E203" s="79"/>
      <c r="F203" s="79"/>
    </row>
    <row r="204" spans="2:6" ht="15">
      <c r="B204" s="72"/>
      <c r="C204" s="90"/>
      <c r="D204" s="90"/>
      <c r="E204" s="79"/>
      <c r="F204" s="79"/>
    </row>
    <row r="205" spans="2:6" ht="15">
      <c r="B205" s="72"/>
      <c r="C205" s="90"/>
      <c r="D205" s="90"/>
      <c r="E205" s="79"/>
      <c r="F205" s="79"/>
    </row>
    <row r="206" spans="2:6" ht="15">
      <c r="B206" s="72"/>
      <c r="C206" s="89"/>
      <c r="D206" s="90"/>
      <c r="E206" s="79"/>
      <c r="F206" s="79"/>
    </row>
    <row r="207" spans="2:6" ht="15">
      <c r="B207" s="72"/>
      <c r="C207" s="89"/>
      <c r="D207" s="90"/>
      <c r="E207" s="79"/>
      <c r="F207" s="79"/>
    </row>
    <row r="208" spans="2:6" ht="15">
      <c r="B208" s="72"/>
      <c r="C208" s="89"/>
      <c r="D208" s="90"/>
      <c r="E208" s="79"/>
      <c r="F208" s="79"/>
    </row>
    <row r="213" spans="2:5" ht="15">
      <c r="B213" s="72"/>
      <c r="C213" s="92"/>
      <c r="D213" s="90"/>
      <c r="E213" s="79"/>
    </row>
    <row r="214" spans="2:6" ht="15">
      <c r="B214" s="72"/>
      <c r="C214" s="91"/>
      <c r="D214" s="90"/>
      <c r="E214" s="79"/>
      <c r="F214" s="34"/>
    </row>
    <row r="215" ht="15">
      <c r="F215" s="34"/>
    </row>
    <row r="216" spans="2:6" ht="15">
      <c r="B216" s="73"/>
      <c r="C216" s="93"/>
      <c r="D216" s="94"/>
      <c r="E216" s="97"/>
      <c r="F216" s="80"/>
    </row>
    <row r="217" spans="2:6" ht="15">
      <c r="B217" s="74"/>
      <c r="C217" s="90"/>
      <c r="D217" s="90"/>
      <c r="E217" s="81"/>
      <c r="F217" s="81"/>
    </row>
    <row r="218" spans="2:6" ht="15">
      <c r="B218" s="74"/>
      <c r="C218" s="89"/>
      <c r="D218" s="90"/>
      <c r="E218" s="81"/>
      <c r="F218" s="81"/>
    </row>
    <row r="219" spans="2:6" ht="15">
      <c r="B219" s="74"/>
      <c r="C219" s="89"/>
      <c r="D219" s="90"/>
      <c r="E219" s="81"/>
      <c r="F219" s="81"/>
    </row>
    <row r="220" spans="2:6" ht="15">
      <c r="B220" s="74"/>
      <c r="C220" s="89"/>
      <c r="D220" s="90"/>
      <c r="E220" s="81"/>
      <c r="F220" s="81"/>
    </row>
    <row r="221" spans="2:6" ht="15">
      <c r="B221" s="74"/>
      <c r="C221" s="89"/>
      <c r="D221" s="90"/>
      <c r="E221" s="81"/>
      <c r="F221" s="81"/>
    </row>
    <row r="222" spans="2:6" ht="15">
      <c r="B222" s="74"/>
      <c r="C222" s="89"/>
      <c r="D222" s="90"/>
      <c r="E222" s="81"/>
      <c r="F222" s="81"/>
    </row>
    <row r="223" spans="2:6" ht="15">
      <c r="B223" s="74"/>
      <c r="C223" s="89"/>
      <c r="D223" s="90"/>
      <c r="E223" s="81"/>
      <c r="F223" s="81"/>
    </row>
    <row r="224" spans="2:6" ht="15">
      <c r="B224" s="74"/>
      <c r="C224" s="89"/>
      <c r="D224" s="90"/>
      <c r="E224" s="81"/>
      <c r="F224" s="81"/>
    </row>
    <row r="225" spans="2:6" ht="15">
      <c r="B225" s="74"/>
      <c r="C225" s="89"/>
      <c r="D225" s="90"/>
      <c r="E225" s="81"/>
      <c r="F225" s="81"/>
    </row>
    <row r="226" spans="2:6" ht="15">
      <c r="B226" s="74"/>
      <c r="C226" s="90"/>
      <c r="D226" s="90"/>
      <c r="E226" s="81"/>
      <c r="F226" s="81"/>
    </row>
    <row r="227" spans="2:6" ht="15">
      <c r="B227" s="74"/>
      <c r="C227" s="89"/>
      <c r="D227" s="90"/>
      <c r="E227" s="81"/>
      <c r="F227" s="81"/>
    </row>
    <row r="228" spans="2:6" ht="15">
      <c r="B228" s="74"/>
      <c r="C228" s="89"/>
      <c r="D228" s="90"/>
      <c r="E228" s="81"/>
      <c r="F228" s="81"/>
    </row>
    <row r="229" spans="2:6" ht="15">
      <c r="B229" s="74"/>
      <c r="C229" s="89"/>
      <c r="D229" s="90"/>
      <c r="E229" s="81"/>
      <c r="F229" s="81"/>
    </row>
    <row r="230" spans="2:6" ht="15">
      <c r="B230" s="74"/>
      <c r="C230" s="89"/>
      <c r="D230" s="90"/>
      <c r="E230" s="81"/>
      <c r="F230" s="81"/>
    </row>
    <row r="231" spans="2:6" ht="15">
      <c r="B231" s="72"/>
      <c r="C231" s="89"/>
      <c r="D231" s="90"/>
      <c r="E231" s="34"/>
      <c r="F231" s="81"/>
    </row>
    <row r="232" spans="2:6" ht="15">
      <c r="B232" s="72"/>
      <c r="C232" s="90"/>
      <c r="D232" s="90"/>
      <c r="E232" s="81"/>
      <c r="F232" s="79"/>
    </row>
    <row r="233" spans="2:6" ht="15">
      <c r="B233" s="72"/>
      <c r="C233" s="90"/>
      <c r="D233" s="90"/>
      <c r="E233" s="79"/>
      <c r="F233" s="79"/>
    </row>
    <row r="234" spans="2:6" ht="15">
      <c r="B234" s="72"/>
      <c r="C234" s="90"/>
      <c r="D234" s="90"/>
      <c r="E234" s="79"/>
      <c r="F234" s="79"/>
    </row>
    <row r="235" spans="2:6" ht="15">
      <c r="B235" s="72"/>
      <c r="C235" s="90"/>
      <c r="D235" s="90"/>
      <c r="E235" s="79"/>
      <c r="F235" s="34"/>
    </row>
    <row r="236" spans="2:6" ht="15">
      <c r="B236" s="72"/>
      <c r="C236" s="90"/>
      <c r="D236" s="90"/>
      <c r="E236" s="79"/>
      <c r="F236" s="34"/>
    </row>
    <row r="240" spans="3:6" ht="15">
      <c r="C240" s="92"/>
      <c r="D240" s="89"/>
      <c r="E240" s="98"/>
      <c r="F240" s="79"/>
    </row>
    <row r="241" spans="3:6" ht="15">
      <c r="C241" s="91"/>
      <c r="D241" s="89"/>
      <c r="E241" s="98"/>
      <c r="F241" s="79"/>
    </row>
    <row r="242" spans="3:6" ht="15">
      <c r="C242" s="92"/>
      <c r="D242" s="89"/>
      <c r="E242" s="98"/>
      <c r="F242" s="79"/>
    </row>
    <row r="243" spans="2:6" ht="15">
      <c r="B243" s="73"/>
      <c r="C243" s="93"/>
      <c r="D243" s="94"/>
      <c r="E243" s="97"/>
      <c r="F243" s="80"/>
    </row>
    <row r="244" spans="2:6" ht="15">
      <c r="B244" s="74"/>
      <c r="C244" s="90"/>
      <c r="D244" s="90"/>
      <c r="E244" s="81"/>
      <c r="F244" s="81"/>
    </row>
    <row r="245" spans="2:6" ht="15">
      <c r="B245" s="74"/>
      <c r="C245" s="89"/>
      <c r="D245" s="90"/>
      <c r="E245" s="81"/>
      <c r="F245" s="81"/>
    </row>
    <row r="246" spans="2:6" ht="15">
      <c r="B246" s="74"/>
      <c r="C246" s="89"/>
      <c r="D246" s="90"/>
      <c r="E246" s="81"/>
      <c r="F246" s="81"/>
    </row>
    <row r="247" spans="2:6" ht="15">
      <c r="B247" s="74"/>
      <c r="C247" s="89"/>
      <c r="D247" s="90"/>
      <c r="E247" s="81"/>
      <c r="F247" s="81"/>
    </row>
    <row r="248" spans="2:6" ht="15">
      <c r="B248" s="74"/>
      <c r="C248" s="89"/>
      <c r="D248" s="90"/>
      <c r="E248" s="81"/>
      <c r="F248" s="81"/>
    </row>
    <row r="249" spans="2:6" ht="15">
      <c r="B249" s="74"/>
      <c r="C249" s="89"/>
      <c r="D249" s="90"/>
      <c r="E249" s="81"/>
      <c r="F249" s="81"/>
    </row>
    <row r="250" spans="2:6" ht="15">
      <c r="B250" s="74"/>
      <c r="C250" s="89"/>
      <c r="D250" s="90"/>
      <c r="E250" s="81"/>
      <c r="F250" s="81"/>
    </row>
    <row r="251" spans="2:6" ht="15">
      <c r="B251" s="74"/>
      <c r="C251" s="89"/>
      <c r="D251" s="90"/>
      <c r="E251" s="81"/>
      <c r="F251" s="81"/>
    </row>
    <row r="252" spans="2:6" ht="15">
      <c r="B252" s="74"/>
      <c r="C252" s="89"/>
      <c r="D252" s="90"/>
      <c r="E252" s="81"/>
      <c r="F252" s="81"/>
    </row>
    <row r="253" spans="2:6" ht="15">
      <c r="B253" s="74"/>
      <c r="C253" s="90"/>
      <c r="D253" s="90"/>
      <c r="E253" s="81"/>
      <c r="F253" s="81"/>
    </row>
    <row r="254" spans="2:6" ht="15">
      <c r="B254" s="74"/>
      <c r="C254" s="89"/>
      <c r="D254" s="90"/>
      <c r="E254" s="81"/>
      <c r="F254" s="81"/>
    </row>
    <row r="255" spans="2:6" ht="15">
      <c r="B255" s="74"/>
      <c r="C255" s="89"/>
      <c r="D255" s="90"/>
      <c r="E255" s="81"/>
      <c r="F255" s="81"/>
    </row>
    <row r="256" spans="2:6" ht="15">
      <c r="B256" s="74"/>
      <c r="C256" s="89"/>
      <c r="D256" s="90"/>
      <c r="E256" s="81"/>
      <c r="F256" s="81"/>
    </row>
    <row r="257" spans="2:6" ht="15">
      <c r="B257" s="74"/>
      <c r="C257" s="89"/>
      <c r="D257" s="90"/>
      <c r="E257" s="81"/>
      <c r="F257" s="81"/>
    </row>
    <row r="258" spans="2:6" ht="15">
      <c r="B258" s="72"/>
      <c r="C258" s="89"/>
      <c r="D258" s="90"/>
      <c r="E258" s="34"/>
      <c r="F258" s="81"/>
    </row>
    <row r="259" spans="2:6" ht="15">
      <c r="B259" s="72"/>
      <c r="C259" s="90"/>
      <c r="D259" s="90"/>
      <c r="E259" s="81"/>
      <c r="F259" s="79"/>
    </row>
    <row r="260" spans="2:6" ht="15">
      <c r="B260" s="72"/>
      <c r="C260" s="90"/>
      <c r="D260" s="90"/>
      <c r="E260" s="79"/>
      <c r="F260" s="79"/>
    </row>
    <row r="261" spans="2:6" ht="15">
      <c r="B261" s="72"/>
      <c r="C261" s="90"/>
      <c r="D261" s="90"/>
      <c r="E261" s="79"/>
      <c r="F261" s="79"/>
    </row>
    <row r="262" spans="2:6" ht="15">
      <c r="B262" s="72"/>
      <c r="C262" s="90"/>
      <c r="D262" s="90"/>
      <c r="E262" s="79"/>
      <c r="F262" s="34"/>
    </row>
    <row r="263" spans="2:6" ht="15">
      <c r="B263" s="72"/>
      <c r="C263" s="90"/>
      <c r="D263" s="90"/>
      <c r="E263" s="79"/>
      <c r="F263" s="34"/>
    </row>
    <row r="264" spans="2:6" ht="15">
      <c r="B264" s="72"/>
      <c r="C264" s="90"/>
      <c r="D264" s="90"/>
      <c r="E264" s="79"/>
      <c r="F264" s="34"/>
    </row>
    <row r="265" spans="2:6" ht="15">
      <c r="B265" s="72"/>
      <c r="C265" s="90"/>
      <c r="D265" s="90"/>
      <c r="E265" s="79"/>
      <c r="F265" s="34"/>
    </row>
    <row r="266" spans="2:6" ht="15">
      <c r="B266" s="72"/>
      <c r="C266" s="90"/>
      <c r="D266" s="90"/>
      <c r="E266" s="79"/>
      <c r="F266" s="34"/>
    </row>
    <row r="267" spans="2:6" ht="15">
      <c r="B267" s="72"/>
      <c r="C267" s="90"/>
      <c r="D267" s="90"/>
      <c r="E267" s="79"/>
      <c r="F267" s="34"/>
    </row>
    <row r="268" spans="3:6" ht="15">
      <c r="C268" s="92"/>
      <c r="D268" s="89"/>
      <c r="E268" s="98"/>
      <c r="F268" s="79"/>
    </row>
    <row r="269" spans="3:6" ht="15">
      <c r="C269" s="91"/>
      <c r="D269" s="89"/>
      <c r="E269" s="98"/>
      <c r="F269" s="79"/>
    </row>
    <row r="270" spans="3:6" ht="15">
      <c r="C270" s="92"/>
      <c r="D270" s="89"/>
      <c r="E270" s="98"/>
      <c r="F270" s="79"/>
    </row>
    <row r="271" spans="2:6" ht="15">
      <c r="B271" s="73"/>
      <c r="C271" s="93"/>
      <c r="D271" s="94"/>
      <c r="E271" s="97"/>
      <c r="F271" s="80"/>
    </row>
    <row r="272" spans="2:6" ht="15">
      <c r="B272" s="74"/>
      <c r="C272" s="90"/>
      <c r="D272" s="90"/>
      <c r="E272" s="81"/>
      <c r="F272" s="81"/>
    </row>
    <row r="273" spans="2:6" ht="15">
      <c r="B273" s="74"/>
      <c r="C273" s="89"/>
      <c r="D273" s="90"/>
      <c r="E273" s="81"/>
      <c r="F273" s="81"/>
    </row>
    <row r="274" spans="2:6" ht="15">
      <c r="B274" s="74"/>
      <c r="C274" s="89"/>
      <c r="D274" s="90"/>
      <c r="E274" s="81"/>
      <c r="F274" s="81"/>
    </row>
    <row r="275" spans="2:6" ht="15">
      <c r="B275" s="74"/>
      <c r="C275" s="89"/>
      <c r="D275" s="90"/>
      <c r="E275" s="81"/>
      <c r="F275" s="81"/>
    </row>
    <row r="276" spans="2:6" ht="15">
      <c r="B276" s="74"/>
      <c r="C276" s="89"/>
      <c r="D276" s="90"/>
      <c r="E276" s="81"/>
      <c r="F276" s="81"/>
    </row>
    <row r="277" spans="2:6" ht="15">
      <c r="B277" s="74"/>
      <c r="C277" s="89"/>
      <c r="D277" s="90"/>
      <c r="E277" s="81"/>
      <c r="F277" s="81"/>
    </row>
    <row r="278" spans="2:6" ht="15">
      <c r="B278" s="74"/>
      <c r="C278" s="89"/>
      <c r="D278" s="90"/>
      <c r="E278" s="81"/>
      <c r="F278" s="81"/>
    </row>
    <row r="279" spans="2:6" ht="15">
      <c r="B279" s="74"/>
      <c r="C279" s="89"/>
      <c r="D279" s="90"/>
      <c r="E279" s="81"/>
      <c r="F279" s="81"/>
    </row>
    <row r="280" spans="2:6" ht="15">
      <c r="B280" s="74"/>
      <c r="C280" s="89"/>
      <c r="D280" s="90"/>
      <c r="E280" s="81"/>
      <c r="F280" s="81"/>
    </row>
    <row r="281" spans="2:6" ht="15">
      <c r="B281" s="74"/>
      <c r="C281" s="90"/>
      <c r="D281" s="90"/>
      <c r="E281" s="81"/>
      <c r="F281" s="81"/>
    </row>
    <row r="282" spans="2:6" ht="15">
      <c r="B282" s="74"/>
      <c r="C282" s="89"/>
      <c r="D282" s="90"/>
      <c r="E282" s="81"/>
      <c r="F282" s="81"/>
    </row>
    <row r="283" spans="2:6" ht="15">
      <c r="B283" s="74"/>
      <c r="C283" s="89"/>
      <c r="D283" s="90"/>
      <c r="E283" s="81"/>
      <c r="F283" s="81"/>
    </row>
    <row r="284" spans="2:6" ht="15">
      <c r="B284" s="74"/>
      <c r="C284" s="89"/>
      <c r="D284" s="90"/>
      <c r="E284" s="81"/>
      <c r="F284" s="81"/>
    </row>
    <row r="285" spans="2:6" ht="15">
      <c r="B285" s="74"/>
      <c r="C285" s="89"/>
      <c r="D285" s="90"/>
      <c r="E285" s="81"/>
      <c r="F285" s="81"/>
    </row>
    <row r="286" spans="2:6" ht="15">
      <c r="B286" s="72"/>
      <c r="C286" s="89"/>
      <c r="D286" s="90"/>
      <c r="E286" s="34"/>
      <c r="F286" s="81"/>
    </row>
    <row r="287" spans="2:6" ht="15">
      <c r="B287" s="72"/>
      <c r="C287" s="90"/>
      <c r="D287" s="90"/>
      <c r="E287" s="81"/>
      <c r="F287" s="79"/>
    </row>
    <row r="288" spans="2:6" ht="15">
      <c r="B288" s="72"/>
      <c r="C288" s="90"/>
      <c r="D288" s="90"/>
      <c r="E288" s="79"/>
      <c r="F288" s="79"/>
    </row>
    <row r="289" spans="2:6" ht="15">
      <c r="B289" s="72"/>
      <c r="C289" s="90"/>
      <c r="D289" s="90"/>
      <c r="E289" s="79"/>
      <c r="F289" s="79"/>
    </row>
    <row r="290" spans="2:6" ht="15">
      <c r="B290" s="72"/>
      <c r="C290" s="90"/>
      <c r="D290" s="90"/>
      <c r="E290" s="79"/>
      <c r="F290" s="34"/>
    </row>
    <row r="291" spans="2:6" ht="15">
      <c r="B291" s="72"/>
      <c r="C291" s="90"/>
      <c r="D291" s="90"/>
      <c r="E291" s="79"/>
      <c r="F291" s="34"/>
    </row>
    <row r="292" spans="2:6" ht="15">
      <c r="B292" s="72"/>
      <c r="C292" s="90"/>
      <c r="D292" s="90"/>
      <c r="E292" s="79"/>
      <c r="F292" s="34"/>
    </row>
    <row r="293" spans="2:6" ht="15">
      <c r="B293" s="72"/>
      <c r="C293" s="90"/>
      <c r="D293" s="90"/>
      <c r="E293" s="79"/>
      <c r="F293" s="34"/>
    </row>
    <row r="294" spans="2:6" ht="15">
      <c r="B294" s="72"/>
      <c r="C294" s="90"/>
      <c r="D294" s="90"/>
      <c r="E294" s="79"/>
      <c r="F294" s="34"/>
    </row>
    <row r="295" spans="2:5" ht="15">
      <c r="B295" s="72"/>
      <c r="C295" s="92"/>
      <c r="D295" s="90"/>
      <c r="E295" s="79"/>
    </row>
    <row r="296" spans="2:6" ht="15">
      <c r="B296" s="72"/>
      <c r="C296" s="91"/>
      <c r="D296" s="90"/>
      <c r="E296" s="79"/>
      <c r="F296" s="34"/>
    </row>
    <row r="297" ht="15">
      <c r="F297" s="34"/>
    </row>
    <row r="298" spans="2:6" ht="15">
      <c r="B298" s="73"/>
      <c r="C298" s="93"/>
      <c r="D298" s="93"/>
      <c r="E298" s="97"/>
      <c r="F298" s="80"/>
    </row>
    <row r="299" spans="2:6" ht="15">
      <c r="B299" s="74"/>
      <c r="C299" s="89"/>
      <c r="D299" s="89"/>
      <c r="E299" s="81"/>
      <c r="F299" s="81"/>
    </row>
    <row r="300" spans="2:6" ht="15">
      <c r="B300" s="74"/>
      <c r="C300" s="89"/>
      <c r="D300" s="89"/>
      <c r="E300" s="81"/>
      <c r="F300" s="81"/>
    </row>
    <row r="301" spans="2:6" ht="15">
      <c r="B301" s="74"/>
      <c r="C301" s="89"/>
      <c r="D301" s="89"/>
      <c r="E301" s="79"/>
      <c r="F301" s="79"/>
    </row>
    <row r="302" spans="2:6" ht="15">
      <c r="B302" s="74"/>
      <c r="C302" s="89"/>
      <c r="D302" s="89"/>
      <c r="E302" s="79"/>
      <c r="F302" s="79"/>
    </row>
    <row r="303" spans="2:6" ht="15">
      <c r="B303" s="74"/>
      <c r="C303" s="89"/>
      <c r="D303" s="89"/>
      <c r="E303" s="79"/>
      <c r="F303" s="79"/>
    </row>
    <row r="304" spans="2:6" ht="15">
      <c r="B304" s="74"/>
      <c r="C304" s="89"/>
      <c r="D304" s="89"/>
      <c r="E304" s="79"/>
      <c r="F304" s="79"/>
    </row>
    <row r="305" spans="2:6" ht="15">
      <c r="B305" s="72"/>
      <c r="C305" s="89"/>
      <c r="D305" s="90"/>
      <c r="E305" s="79"/>
      <c r="F305" s="79"/>
    </row>
    <row r="306" spans="2:6" ht="15">
      <c r="B306" s="72"/>
      <c r="C306" s="89"/>
      <c r="D306" s="90"/>
      <c r="E306" s="79"/>
      <c r="F306" s="79"/>
    </row>
    <row r="307" spans="2:6" ht="15">
      <c r="B307" s="72"/>
      <c r="C307" s="89"/>
      <c r="D307" s="90"/>
      <c r="E307" s="79"/>
      <c r="F307" s="79"/>
    </row>
    <row r="308" spans="2:6" ht="15">
      <c r="B308" s="72"/>
      <c r="C308" s="89"/>
      <c r="D308" s="90"/>
      <c r="E308" s="79"/>
      <c r="F308" s="79"/>
    </row>
    <row r="309" spans="2:6" ht="15">
      <c r="B309" s="72"/>
      <c r="C309" s="89"/>
      <c r="D309" s="90"/>
      <c r="E309" s="79"/>
      <c r="F309" s="79"/>
    </row>
    <row r="310" spans="2:6" ht="15">
      <c r="B310" s="72"/>
      <c r="C310" s="89"/>
      <c r="D310" s="90"/>
      <c r="E310" s="79"/>
      <c r="F310" s="79"/>
    </row>
    <row r="311" spans="2:6" ht="15">
      <c r="B311" s="72"/>
      <c r="C311" s="89"/>
      <c r="D311" s="90"/>
      <c r="E311" s="79"/>
      <c r="F311" s="79"/>
    </row>
    <row r="312" spans="2:6" ht="15">
      <c r="B312" s="72"/>
      <c r="C312" s="89"/>
      <c r="D312" s="90"/>
      <c r="E312" s="79"/>
      <c r="F312" s="79"/>
    </row>
    <row r="313" spans="2:6" ht="15">
      <c r="B313" s="72"/>
      <c r="C313" s="89"/>
      <c r="D313" s="90"/>
      <c r="E313" s="79"/>
      <c r="F313" s="79"/>
    </row>
    <row r="314" spans="2:6" ht="15">
      <c r="B314" s="72"/>
      <c r="C314" s="89"/>
      <c r="D314" s="90"/>
      <c r="E314" s="79"/>
      <c r="F314" s="79"/>
    </row>
    <row r="315" spans="2:6" ht="15">
      <c r="B315" s="72"/>
      <c r="C315" s="89"/>
      <c r="D315" s="90"/>
      <c r="E315" s="79"/>
      <c r="F315" s="79"/>
    </row>
    <row r="316" spans="2:6" ht="15">
      <c r="B316" s="72"/>
      <c r="C316" s="89"/>
      <c r="D316" s="90"/>
      <c r="E316" s="79"/>
      <c r="F316" s="79"/>
    </row>
    <row r="317" spans="2:6" ht="15">
      <c r="B317" s="72"/>
      <c r="C317" s="89"/>
      <c r="D317" s="90"/>
      <c r="E317" s="79"/>
      <c r="F317" s="79"/>
    </row>
    <row r="318" spans="2:6" ht="15">
      <c r="B318" s="72"/>
      <c r="C318" s="89"/>
      <c r="D318" s="90"/>
      <c r="E318" s="79"/>
      <c r="F318" s="79"/>
    </row>
  </sheetData>
  <printOptions/>
  <pageMargins left="0.75" right="0.75" top="1" bottom="1" header="0.5" footer="0.5"/>
  <pageSetup fitToHeight="1" fitToWidth="1" horizontalDpi="600" verticalDpi="600" orientation="portrait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Marinette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CDruckrey</dc:creator>
  <cp:keywords/>
  <dc:description/>
  <cp:lastModifiedBy>cdruckrey</cp:lastModifiedBy>
  <cp:lastPrinted>2008-11-12T21:18:18Z</cp:lastPrinted>
  <dcterms:created xsi:type="dcterms:W3CDTF">2003-12-31T15:43:46Z</dcterms:created>
  <dcterms:modified xsi:type="dcterms:W3CDTF">2008-12-09T20:28:49Z</dcterms:modified>
  <cp:category/>
  <cp:version/>
  <cp:contentType/>
  <cp:contentStatus/>
</cp:coreProperties>
</file>