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60" windowWidth="7905" windowHeight="6660" tabRatio="755"/>
  </bookViews>
  <sheets>
    <sheet name="C. tentans Survival" sheetId="1" r:id="rId1"/>
    <sheet name="C. tentans Weights" sheetId="24" r:id="rId2"/>
    <sheet name="C. tentans D.O." sheetId="18" r:id="rId3"/>
    <sheet name="C. tentans pH" sheetId="19" r:id="rId4"/>
    <sheet name="C. tentans temps" sheetId="20" r:id="rId5"/>
    <sheet name="Ct cond, hardness, alk, amm" sheetId="22" r:id="rId6"/>
    <sheet name="H.azteca Survival" sheetId="15" r:id="rId7"/>
    <sheet name="H. azteca Weights" sheetId="14" r:id="rId8"/>
    <sheet name="H. azteca D.O." sheetId="3" r:id="rId9"/>
    <sheet name="H. azteca pH" sheetId="16" r:id="rId10"/>
    <sheet name="H. azteca temps" sheetId="17" r:id="rId11"/>
    <sheet name="Ha cond, hardness, alk, amm" sheetId="21" r:id="rId12"/>
    <sheet name="For SAS - survival" sheetId="10" r:id="rId13"/>
    <sheet name="For SAS-dry and AFDW Corrected" sheetId="23" r:id="rId14"/>
  </sheets>
  <definedNames>
    <definedName name="_xlnm.Print_Area" localSheetId="0">'C. tentans Survival'!$A$1:$M$61</definedName>
    <definedName name="_xlnm.Print_Area" localSheetId="4">'C. tentans temps'!$A$1:$R$54</definedName>
    <definedName name="_xlnm.Print_Area" localSheetId="11">'Ha cond, hardness, alk, amm'!$A$1:$K$20</definedName>
  </definedNames>
  <calcPr calcId="145621"/>
</workbook>
</file>

<file path=xl/calcChain.xml><?xml version="1.0" encoding="utf-8"?>
<calcChain xmlns="http://schemas.openxmlformats.org/spreadsheetml/2006/main">
  <c r="L14" i="24" l="1"/>
  <c r="B13" i="24"/>
  <c r="B14" i="24"/>
  <c r="B15" i="24"/>
  <c r="A3" i="19"/>
  <c r="L13" i="24"/>
  <c r="M15" i="24"/>
  <c r="L15" i="24"/>
  <c r="M14" i="24"/>
  <c r="M13" i="24"/>
  <c r="M12" i="24"/>
  <c r="L12" i="24"/>
  <c r="M11" i="24"/>
  <c r="L11" i="24"/>
  <c r="A3" i="21"/>
  <c r="A9" i="21"/>
  <c r="B9" i="21"/>
  <c r="A10" i="21"/>
  <c r="B10" i="21"/>
  <c r="A11" i="21"/>
  <c r="B11" i="21"/>
  <c r="A12" i="21"/>
  <c r="B12" i="21"/>
  <c r="A13" i="21"/>
  <c r="B13" i="21"/>
  <c r="A3" i="17"/>
  <c r="A9" i="17"/>
  <c r="B9" i="17"/>
  <c r="O9" i="17"/>
  <c r="P9" i="17"/>
  <c r="A10" i="17"/>
  <c r="B10" i="17"/>
  <c r="O10" i="17"/>
  <c r="P10" i="17"/>
  <c r="A11" i="17"/>
  <c r="B11" i="17"/>
  <c r="O11" i="17"/>
  <c r="P11" i="17"/>
  <c r="A12" i="17"/>
  <c r="B12" i="17"/>
  <c r="O12" i="17"/>
  <c r="P12" i="17"/>
  <c r="A13" i="17"/>
  <c r="B13" i="17"/>
  <c r="O13" i="17"/>
  <c r="P13" i="17"/>
  <c r="A3" i="16"/>
  <c r="A9" i="16"/>
  <c r="B9" i="16"/>
  <c r="O9" i="16"/>
  <c r="P9" i="16"/>
  <c r="A10" i="16"/>
  <c r="B10" i="16"/>
  <c r="O10" i="16"/>
  <c r="P10" i="16"/>
  <c r="A11" i="16"/>
  <c r="B11" i="16"/>
  <c r="O11" i="16"/>
  <c r="P11" i="16"/>
  <c r="A12" i="16"/>
  <c r="B12" i="16"/>
  <c r="O12" i="16"/>
  <c r="P12" i="16"/>
  <c r="A13" i="16"/>
  <c r="B13" i="16"/>
  <c r="O13" i="16"/>
  <c r="P13" i="16"/>
  <c r="A3" i="3"/>
  <c r="A9" i="3"/>
  <c r="B9" i="3"/>
  <c r="O9" i="3"/>
  <c r="P9" i="3"/>
  <c r="A10" i="3"/>
  <c r="B10" i="3"/>
  <c r="O10" i="3"/>
  <c r="P10" i="3"/>
  <c r="A11" i="3"/>
  <c r="B11" i="3"/>
  <c r="O11" i="3"/>
  <c r="P11" i="3"/>
  <c r="A12" i="3"/>
  <c r="B12" i="3"/>
  <c r="O12" i="3"/>
  <c r="P12" i="3"/>
  <c r="A13" i="3"/>
  <c r="B13" i="3"/>
  <c r="O13" i="3"/>
  <c r="P13" i="3"/>
  <c r="A3" i="14"/>
  <c r="A11" i="14"/>
  <c r="B11" i="14"/>
  <c r="L11" i="14"/>
  <c r="M11" i="14"/>
  <c r="A12" i="14"/>
  <c r="B12" i="14"/>
  <c r="L12" i="14"/>
  <c r="M12" i="14"/>
  <c r="A13" i="14"/>
  <c r="B13" i="14"/>
  <c r="L13" i="14"/>
  <c r="M13" i="14"/>
  <c r="A14" i="14"/>
  <c r="B14" i="14"/>
  <c r="L14" i="14"/>
  <c r="M14" i="14"/>
  <c r="A15" i="14"/>
  <c r="B15" i="14"/>
  <c r="L15" i="14"/>
  <c r="M15" i="14"/>
  <c r="L11" i="15"/>
  <c r="M11" i="15"/>
  <c r="A12" i="15"/>
  <c r="B12" i="15"/>
  <c r="L12" i="15"/>
  <c r="M12" i="15"/>
  <c r="A13" i="15"/>
  <c r="B13" i="15"/>
  <c r="L13" i="15"/>
  <c r="M13" i="15"/>
  <c r="A14" i="15"/>
  <c r="B14" i="15"/>
  <c r="L14" i="15"/>
  <c r="M14" i="15"/>
  <c r="A15" i="15"/>
  <c r="B15" i="15"/>
  <c r="L15" i="15"/>
  <c r="M15" i="15"/>
  <c r="A3" i="22"/>
  <c r="A9" i="22"/>
  <c r="B9" i="22"/>
  <c r="A10" i="22"/>
  <c r="B10" i="22"/>
  <c r="A11" i="22"/>
  <c r="B11" i="22"/>
  <c r="A12" i="22"/>
  <c r="B12" i="22"/>
  <c r="A13" i="22"/>
  <c r="B13" i="22"/>
  <c r="A3" i="20"/>
  <c r="A9" i="20"/>
  <c r="B9" i="20"/>
  <c r="O9" i="20"/>
  <c r="P9" i="20"/>
  <c r="A10" i="20"/>
  <c r="B10" i="20"/>
  <c r="O10" i="20"/>
  <c r="P10" i="20"/>
  <c r="A11" i="20"/>
  <c r="B11" i="20"/>
  <c r="O11" i="20"/>
  <c r="P11" i="20"/>
  <c r="A12" i="20"/>
  <c r="B12" i="20"/>
  <c r="O12" i="20"/>
  <c r="P12" i="20"/>
  <c r="A13" i="20"/>
  <c r="B13" i="20"/>
  <c r="O13" i="20"/>
  <c r="P13" i="20"/>
  <c r="A8" i="19"/>
  <c r="B8" i="19"/>
  <c r="O8" i="19"/>
  <c r="P8" i="19"/>
  <c r="A9" i="19"/>
  <c r="B9" i="19"/>
  <c r="O9" i="19"/>
  <c r="P9" i="19"/>
  <c r="A10" i="19"/>
  <c r="B10" i="19"/>
  <c r="O10" i="19"/>
  <c r="P10" i="19"/>
  <c r="A11" i="19"/>
  <c r="B11" i="19"/>
  <c r="O11" i="19"/>
  <c r="P11" i="19"/>
  <c r="A12" i="19"/>
  <c r="B12" i="19"/>
  <c r="O12" i="19"/>
  <c r="P12" i="19"/>
  <c r="A3" i="18"/>
  <c r="A9" i="18"/>
  <c r="B9" i="18"/>
  <c r="O9" i="18"/>
  <c r="P9" i="18"/>
  <c r="A10" i="18"/>
  <c r="B10" i="18"/>
  <c r="O10" i="18"/>
  <c r="P10" i="18"/>
  <c r="A11" i="18"/>
  <c r="B11" i="18"/>
  <c r="O11" i="18"/>
  <c r="P11" i="18"/>
  <c r="A12" i="18"/>
  <c r="B12" i="18"/>
  <c r="O12" i="18"/>
  <c r="P12" i="18"/>
  <c r="A13" i="18"/>
  <c r="B13" i="18"/>
  <c r="O13" i="18"/>
  <c r="P13" i="18"/>
  <c r="A3" i="24"/>
  <c r="A11" i="24"/>
  <c r="B11" i="24"/>
  <c r="A12" i="24"/>
  <c r="B12" i="24"/>
  <c r="A13" i="24"/>
  <c r="A14" i="24"/>
  <c r="A15" i="24"/>
  <c r="L11" i="1"/>
  <c r="M11" i="1"/>
  <c r="L12" i="1"/>
  <c r="M12" i="1"/>
  <c r="L13" i="1"/>
  <c r="M13" i="1"/>
  <c r="L14" i="1"/>
  <c r="M14" i="1"/>
  <c r="L15" i="1"/>
  <c r="M15" i="1"/>
</calcChain>
</file>

<file path=xl/sharedStrings.xml><?xml version="1.0" encoding="utf-8"?>
<sst xmlns="http://schemas.openxmlformats.org/spreadsheetml/2006/main" count="553" uniqueCount="82">
  <si>
    <t>Site</t>
  </si>
  <si>
    <t>Lab Control</t>
  </si>
  <si>
    <t>Rep 1</t>
  </si>
  <si>
    <t>LC</t>
  </si>
  <si>
    <t>Mean</t>
  </si>
  <si>
    <t>Percent survival by replicate</t>
  </si>
  <si>
    <t>Day 1</t>
  </si>
  <si>
    <t>Day 2</t>
  </si>
  <si>
    <t>Day 3</t>
  </si>
  <si>
    <t>Initial</t>
  </si>
  <si>
    <t>Day 4</t>
  </si>
  <si>
    <t>Day 5</t>
  </si>
  <si>
    <t>Day 6</t>
  </si>
  <si>
    <t>Day 7</t>
  </si>
  <si>
    <t>Day 8</t>
  </si>
  <si>
    <t>Day 9</t>
  </si>
  <si>
    <t>Hyalella azteca</t>
  </si>
  <si>
    <t>Dissolved Oxygen (mg/L)</t>
  </si>
  <si>
    <t>pH</t>
  </si>
  <si>
    <t>Chironomus tentans</t>
  </si>
  <si>
    <t>SE</t>
  </si>
  <si>
    <t>Day 10</t>
  </si>
  <si>
    <t>Rep</t>
  </si>
  <si>
    <t>spp</t>
  </si>
  <si>
    <t>CT</t>
  </si>
  <si>
    <t>Surv</t>
  </si>
  <si>
    <t>HA</t>
  </si>
  <si>
    <t>.</t>
  </si>
  <si>
    <t>Site Name</t>
  </si>
  <si>
    <t>sd</t>
  </si>
  <si>
    <t>Description</t>
  </si>
  <si>
    <t>Lab Number</t>
  </si>
  <si>
    <r>
      <rPr>
        <b/>
        <i/>
        <sz val="14"/>
        <rFont val="Arial"/>
        <family val="2"/>
      </rPr>
      <t>Chironomus tentans</t>
    </r>
    <r>
      <rPr>
        <b/>
        <sz val="14"/>
        <rFont val="Arial"/>
        <family val="2"/>
      </rPr>
      <t xml:space="preserve"> Survival</t>
    </r>
  </si>
  <si>
    <r>
      <rPr>
        <b/>
        <i/>
        <sz val="14"/>
        <rFont val="Arial"/>
        <family val="2"/>
      </rPr>
      <t>Hyallela azteca</t>
    </r>
    <r>
      <rPr>
        <b/>
        <sz val="14"/>
        <rFont val="Arial"/>
        <family val="2"/>
      </rPr>
      <t xml:space="preserve"> Survival</t>
    </r>
  </si>
  <si>
    <t>Initial (day 0)</t>
  </si>
  <si>
    <t>Final (day 10)</t>
  </si>
  <si>
    <t>Hardness (mg/L)</t>
  </si>
  <si>
    <t>Conductivity, Hardness, Alkalinity and Ammonia</t>
  </si>
  <si>
    <t>Alkalinity (mg/L)</t>
  </si>
  <si>
    <t>Ammonia (mg/L)</t>
  </si>
  <si>
    <t>Dry wt</t>
  </si>
  <si>
    <t>ash wt</t>
  </si>
  <si>
    <t>synthetic sediment</t>
  </si>
  <si>
    <t xml:space="preserve">Bars with the same letter are not statistically different </t>
  </si>
  <si>
    <t>Bars with the same letter are not statistically different</t>
  </si>
  <si>
    <t>Figure 2</t>
  </si>
  <si>
    <t>Figure 6</t>
  </si>
  <si>
    <t>Figure 7</t>
  </si>
  <si>
    <t>Figure 8</t>
  </si>
  <si>
    <t>Figure 9</t>
  </si>
  <si>
    <t>Figure 10</t>
  </si>
  <si>
    <t>Figure 11</t>
  </si>
  <si>
    <t>Figure 12</t>
  </si>
  <si>
    <t>mg/survivng individual</t>
  </si>
  <si>
    <t xml:space="preserve">      Figure 1</t>
  </si>
  <si>
    <t xml:space="preserve">                   Figure 3</t>
  </si>
  <si>
    <t xml:space="preserve">                 Figure 4</t>
  </si>
  <si>
    <t xml:space="preserve">                  Figure 5</t>
  </si>
  <si>
    <t>Temperatures (ºC)</t>
  </si>
  <si>
    <r>
      <t>Conductivity (</t>
    </r>
    <r>
      <rPr>
        <sz val="10"/>
        <rFont val="Calibri"/>
        <family val="2"/>
      </rPr>
      <t>µ</t>
    </r>
    <r>
      <rPr>
        <sz val="10"/>
        <rFont val="Arial"/>
        <family val="2"/>
      </rPr>
      <t>S)</t>
    </r>
  </si>
  <si>
    <r>
      <t>Temperatures (</t>
    </r>
    <r>
      <rPr>
        <b/>
        <vertAlign val="superscript"/>
        <sz val="14"/>
        <rFont val="Arial"/>
        <family val="2"/>
      </rPr>
      <t>◦</t>
    </r>
    <r>
      <rPr>
        <b/>
        <sz val="14"/>
        <rFont val="Arial"/>
        <family val="2"/>
      </rPr>
      <t>C)</t>
    </r>
  </si>
  <si>
    <r>
      <t xml:space="preserve">Chironomus tentans </t>
    </r>
    <r>
      <rPr>
        <b/>
        <sz val="14"/>
        <rFont val="Arial"/>
        <family val="2"/>
      </rPr>
      <t>Ash Free Dry Weight (AFDW)</t>
    </r>
  </si>
  <si>
    <r>
      <rPr>
        <b/>
        <i/>
        <sz val="14"/>
        <rFont val="Arial"/>
        <family val="2"/>
      </rPr>
      <t>Hyalella azteca</t>
    </r>
    <r>
      <rPr>
        <b/>
        <sz val="14"/>
        <rFont val="Arial"/>
        <family val="2"/>
      </rPr>
      <t xml:space="preserve"> Dry Weight/Surviving Individual (mg)</t>
    </r>
  </si>
  <si>
    <t>FX000493</t>
  </si>
  <si>
    <t>FX000494</t>
  </si>
  <si>
    <t>FX000495</t>
  </si>
  <si>
    <t>FX000496</t>
  </si>
  <si>
    <t>UPS</t>
  </si>
  <si>
    <t>E</t>
  </si>
  <si>
    <t>W</t>
  </si>
  <si>
    <t>DWN</t>
  </si>
  <si>
    <t>Upstream</t>
  </si>
  <si>
    <t>Under Bridge East Bank</t>
  </si>
  <si>
    <t>Under Bridge West Bank</t>
  </si>
  <si>
    <t>Downstream First Wing Deflector</t>
  </si>
  <si>
    <t xml:space="preserve"> Iron River at Tri-County Recreation Corridor Sediments 2013</t>
  </si>
  <si>
    <t>Sediment collected: May 13, 2013</t>
  </si>
  <si>
    <t>Test Date: May 20, 2013</t>
  </si>
  <si>
    <t>Test Date: May 20, 2012</t>
  </si>
  <si>
    <t>Iron River at Tri-County Recreation Corridor Sediments</t>
  </si>
  <si>
    <t>Sediment collected:  May 13, 2013</t>
  </si>
  <si>
    <t>Test Date:  May 20,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</si>
</sst>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  <font>
      <b/>
      <vertAlign val="superscript"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 applyBorder="1" applyAlignment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1" fontId="0" fillId="0" borderId="0" xfId="0" applyNumberFormat="1" applyFill="1" applyBorder="1" applyAlignment="1"/>
    <xf numFmtId="0" fontId="0" fillId="0" borderId="0" xfId="0" applyBorder="1"/>
    <xf numFmtId="165" fontId="0" fillId="0" borderId="0" xfId="0" applyNumberFormat="1" applyFill="1" applyBorder="1" applyAlignment="1"/>
    <xf numFmtId="2" fontId="0" fillId="0" borderId="0" xfId="0" applyNumberForma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4" fillId="0" borderId="2" xfId="0" applyFont="1" applyBorder="1"/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2" fontId="0" fillId="0" borderId="6" xfId="0" applyNumberForma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Border="1" applyAlignment="1"/>
    <xf numFmtId="164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4" fillId="0" borderId="5" xfId="0" applyFont="1" applyBorder="1"/>
    <xf numFmtId="0" fontId="0" fillId="0" borderId="0" xfId="0" applyAlignment="1"/>
    <xf numFmtId="0" fontId="4" fillId="0" borderId="6" xfId="0" applyFont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Iron River Sediments</a:t>
            </a:r>
          </a:p>
          <a:p>
            <a:pPr>
              <a:defRPr sz="3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C. tentans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Survival</a:t>
            </a:r>
          </a:p>
        </c:rich>
      </c:tx>
      <c:layout>
        <c:manualLayout>
          <c:xMode val="edge"/>
          <c:yMode val="edge"/>
          <c:x val="0.37026388888889"/>
          <c:y val="7.192913385826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980643044619507E-2"/>
          <c:y val="0.22700951443569553"/>
          <c:w val="0.84973720472440961"/>
          <c:h val="0.704263815981335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'C. tentans Survival'!$M$11:$M$15</c:f>
              <c:strCache>
                <c:ptCount val="1"/>
                <c:pt idx="0">
                  <c:v>6.1 5.0 2.5 4.2 2.7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'C. tentans Survival'!$M$11:$M$15</c:f>
                <c:numCache>
                  <c:formatCode>General</c:formatCode>
                  <c:ptCount val="5"/>
                  <c:pt idx="0">
                    <c:v>6.1063939198507695</c:v>
                  </c:pt>
                  <c:pt idx="1">
                    <c:v>5.0007551710505487</c:v>
                  </c:pt>
                  <c:pt idx="2">
                    <c:v>2.5003775855252743</c:v>
                  </c:pt>
                  <c:pt idx="3">
                    <c:v>4.2264095096690015</c:v>
                  </c:pt>
                  <c:pt idx="4">
                    <c:v>2.6730160750298957</c:v>
                  </c:pt>
                </c:numCache>
              </c:numRef>
            </c:plus>
            <c:minus>
              <c:numRef>
                <c:f>'C. tentans Survival'!$M$11:$M$15</c:f>
                <c:numCache>
                  <c:formatCode>General</c:formatCode>
                  <c:ptCount val="5"/>
                  <c:pt idx="0">
                    <c:v>6.1063939198507695</c:v>
                  </c:pt>
                  <c:pt idx="1">
                    <c:v>5.0007551710505487</c:v>
                  </c:pt>
                  <c:pt idx="2">
                    <c:v>2.5003775855252743</c:v>
                  </c:pt>
                  <c:pt idx="3">
                    <c:v>4.2264095096690015</c:v>
                  </c:pt>
                  <c:pt idx="4">
                    <c:v>2.6730160750298957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'C. tentans Survival'!$B$11:$B$15</c:f>
              <c:strCache>
                <c:ptCount val="5"/>
                <c:pt idx="0">
                  <c:v>Lab Control</c:v>
                </c:pt>
                <c:pt idx="1">
                  <c:v>UPS</c:v>
                </c:pt>
                <c:pt idx="2">
                  <c:v>E</c:v>
                </c:pt>
                <c:pt idx="3">
                  <c:v>W</c:v>
                </c:pt>
                <c:pt idx="4">
                  <c:v>DWN</c:v>
                </c:pt>
              </c:strCache>
            </c:strRef>
          </c:cat>
          <c:val>
            <c:numRef>
              <c:f>'C. tentans Survival'!$L$11:$L$15</c:f>
              <c:numCache>
                <c:formatCode>0.0</c:formatCode>
                <c:ptCount val="5"/>
                <c:pt idx="0">
                  <c:v>88.75</c:v>
                </c:pt>
                <c:pt idx="1">
                  <c:v>90</c:v>
                </c:pt>
                <c:pt idx="2">
                  <c:v>92.5</c:v>
                </c:pt>
                <c:pt idx="3">
                  <c:v>90</c:v>
                </c:pt>
                <c:pt idx="4">
                  <c:v>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344960"/>
        <c:axId val="56346496"/>
      </c:barChart>
      <c:catAx>
        <c:axId val="563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4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46496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% Survival</a:t>
                </a:r>
              </a:p>
            </c:rich>
          </c:tx>
          <c:layout>
            <c:manualLayout>
              <c:xMode val="edge"/>
              <c:yMode val="edge"/>
              <c:x val="1.5355752405949254E-2"/>
              <c:y val="0.432578740157481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44960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808080"/>
      </a:solidFill>
      <a:prstDash val="solid"/>
    </a:ln>
  </c:spPr>
  <c:txPr>
    <a:bodyPr/>
    <a:lstStyle/>
    <a:p>
      <a:pPr>
        <a:defRPr sz="3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Iron River Sediments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Temperatures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Hyalella azteca </a:t>
            </a:r>
          </a:p>
        </c:rich>
      </c:tx>
      <c:layout>
        <c:manualLayout>
          <c:xMode val="edge"/>
          <c:yMode val="edge"/>
          <c:x val="0.38241272965879403"/>
          <c:y val="1.9848170020414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86146929830073E-2"/>
          <c:y val="0.14258568369185526"/>
          <c:w val="0.87736354641738334"/>
          <c:h val="0.74153255729911594"/>
        </c:manualLayout>
      </c:layout>
      <c:lineChart>
        <c:grouping val="standard"/>
        <c:varyColors val="0"/>
        <c:ser>
          <c:idx val="0"/>
          <c:order val="0"/>
          <c:tx>
            <c:strRef>
              <c:f>'H. azteca temps'!$B$9</c:f>
              <c:strCache>
                <c:ptCount val="1"/>
                <c:pt idx="0">
                  <c:v>Lab Control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'H. azteca temps'!$D$8:$N$8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temps'!$D$9:$N$9</c:f>
              <c:numCache>
                <c:formatCode>0.0</c:formatCode>
                <c:ptCount val="11"/>
                <c:pt idx="0">
                  <c:v>23.3</c:v>
                </c:pt>
                <c:pt idx="1">
                  <c:v>23</c:v>
                </c:pt>
                <c:pt idx="2">
                  <c:v>23</c:v>
                </c:pt>
                <c:pt idx="3">
                  <c:v>23.3</c:v>
                </c:pt>
                <c:pt idx="4">
                  <c:v>23</c:v>
                </c:pt>
                <c:pt idx="5">
                  <c:v>22.9</c:v>
                </c:pt>
                <c:pt idx="6">
                  <c:v>23.2</c:v>
                </c:pt>
                <c:pt idx="7">
                  <c:v>22.9</c:v>
                </c:pt>
                <c:pt idx="8">
                  <c:v>23.1</c:v>
                </c:pt>
                <c:pt idx="9">
                  <c:v>22.9</c:v>
                </c:pt>
                <c:pt idx="10">
                  <c:v>23.3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'H. azteca temps'!$B$10</c:f>
              <c:strCache>
                <c:ptCount val="1"/>
                <c:pt idx="0">
                  <c:v>UPS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'H. azteca temps'!$D$8:$N$8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temps'!$D$10:$N$10</c:f>
              <c:numCache>
                <c:formatCode>0.0</c:formatCode>
                <c:ptCount val="11"/>
                <c:pt idx="0">
                  <c:v>23.4</c:v>
                </c:pt>
                <c:pt idx="1">
                  <c:v>23.2</c:v>
                </c:pt>
                <c:pt idx="2">
                  <c:v>23</c:v>
                </c:pt>
                <c:pt idx="3">
                  <c:v>23.4</c:v>
                </c:pt>
                <c:pt idx="4">
                  <c:v>23.1</c:v>
                </c:pt>
                <c:pt idx="5">
                  <c:v>23</c:v>
                </c:pt>
                <c:pt idx="6">
                  <c:v>23.2</c:v>
                </c:pt>
                <c:pt idx="7">
                  <c:v>23</c:v>
                </c:pt>
                <c:pt idx="8">
                  <c:v>23.1</c:v>
                </c:pt>
                <c:pt idx="9">
                  <c:v>23</c:v>
                </c:pt>
                <c:pt idx="10">
                  <c:v>23.4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'H. azteca temps'!$B$11</c:f>
              <c:strCache>
                <c:ptCount val="1"/>
                <c:pt idx="0">
                  <c:v>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'H. azteca temps'!$D$8:$N$8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temps'!$D$11:$N$11</c:f>
              <c:numCache>
                <c:formatCode>0.0</c:formatCode>
                <c:ptCount val="11"/>
                <c:pt idx="0">
                  <c:v>23.1</c:v>
                </c:pt>
                <c:pt idx="1">
                  <c:v>23.1</c:v>
                </c:pt>
                <c:pt idx="2">
                  <c:v>23</c:v>
                </c:pt>
                <c:pt idx="3">
                  <c:v>23.3</c:v>
                </c:pt>
                <c:pt idx="4">
                  <c:v>23.1</c:v>
                </c:pt>
                <c:pt idx="5">
                  <c:v>22.8</c:v>
                </c:pt>
                <c:pt idx="6">
                  <c:v>23.1</c:v>
                </c:pt>
                <c:pt idx="7">
                  <c:v>22.8</c:v>
                </c:pt>
                <c:pt idx="8">
                  <c:v>23.1</c:v>
                </c:pt>
                <c:pt idx="9">
                  <c:v>22.8</c:v>
                </c:pt>
                <c:pt idx="10">
                  <c:v>23.3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'H. azteca temps'!$B$12</c:f>
              <c:strCache>
                <c:ptCount val="1"/>
                <c:pt idx="0">
                  <c:v>W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'H. azteca temps'!$D$8:$N$8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temps'!$D$12:$N$12</c:f>
              <c:numCache>
                <c:formatCode>0.0</c:formatCode>
                <c:ptCount val="11"/>
                <c:pt idx="0">
                  <c:v>23.3</c:v>
                </c:pt>
                <c:pt idx="1">
                  <c:v>23.2</c:v>
                </c:pt>
                <c:pt idx="2">
                  <c:v>23.1</c:v>
                </c:pt>
                <c:pt idx="3">
                  <c:v>23.3</c:v>
                </c:pt>
                <c:pt idx="4">
                  <c:v>23.1</c:v>
                </c:pt>
                <c:pt idx="5">
                  <c:v>23</c:v>
                </c:pt>
                <c:pt idx="6">
                  <c:v>23.2</c:v>
                </c:pt>
                <c:pt idx="7">
                  <c:v>23</c:v>
                </c:pt>
                <c:pt idx="8">
                  <c:v>23.2</c:v>
                </c:pt>
                <c:pt idx="9">
                  <c:v>23</c:v>
                </c:pt>
                <c:pt idx="10">
                  <c:v>23.3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'H. azteca temps'!$B$13</c:f>
              <c:strCache>
                <c:ptCount val="1"/>
                <c:pt idx="0">
                  <c:v>DWN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'H. azteca temps'!$D$8:$N$8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temps'!$D$13:$N$13</c:f>
              <c:numCache>
                <c:formatCode>0.0</c:formatCode>
                <c:ptCount val="11"/>
                <c:pt idx="0">
                  <c:v>23.1</c:v>
                </c:pt>
                <c:pt idx="1">
                  <c:v>23.1</c:v>
                </c:pt>
                <c:pt idx="2">
                  <c:v>23</c:v>
                </c:pt>
                <c:pt idx="3">
                  <c:v>23.3</c:v>
                </c:pt>
                <c:pt idx="4">
                  <c:v>23</c:v>
                </c:pt>
                <c:pt idx="5">
                  <c:v>22.9</c:v>
                </c:pt>
                <c:pt idx="6">
                  <c:v>23.1</c:v>
                </c:pt>
                <c:pt idx="7">
                  <c:v>22.8</c:v>
                </c:pt>
                <c:pt idx="8">
                  <c:v>23</c:v>
                </c:pt>
                <c:pt idx="9">
                  <c:v>22.9</c:v>
                </c:pt>
                <c:pt idx="10">
                  <c:v>23.3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6880"/>
        <c:axId val="87628800"/>
      </c:lineChart>
      <c:catAx>
        <c:axId val="876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28800"/>
        <c:crosses val="autoZero"/>
        <c:auto val="1"/>
        <c:lblAlgn val="ctr"/>
        <c:lblOffset val="100"/>
        <c:tickMarkSkip val="1"/>
        <c:noMultiLvlLbl val="0"/>
      </c:catAx>
      <c:valAx>
        <c:axId val="87628800"/>
        <c:scaling>
          <c:orientation val="minMax"/>
          <c:min val="2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Temperature (◦ C)</a:t>
                </a:r>
              </a:p>
            </c:rich>
          </c:tx>
          <c:layout>
            <c:manualLayout>
              <c:xMode val="edge"/>
              <c:yMode val="edge"/>
              <c:x val="6.0313585255991828E-3"/>
              <c:y val="0.296578146362884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26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205828958880193"/>
          <c:y val="0.93820319335083113"/>
          <c:w val="0.51588331146106736"/>
          <c:h val="5.4852362204724413E-2"/>
        </c:manualLayout>
      </c:layout>
      <c:overlay val="0"/>
      <c:txPr>
        <a:bodyPr/>
        <a:lstStyle/>
        <a:p>
          <a:pPr>
            <a:defRPr sz="16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6000000000000256" l="0.75000000000000244" r="0.75000000000000244" t="1" header="0.5" footer="0.5"/>
    <c:pageSetup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Iron River Sediments</a:t>
            </a:r>
          </a:p>
          <a:p>
            <a:pPr>
              <a:defRPr sz="2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C. tentans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Mean Ash Free Dry Weight</a:t>
            </a:r>
          </a:p>
        </c:rich>
      </c:tx>
      <c:layout>
        <c:manualLayout>
          <c:xMode val="edge"/>
          <c:yMode val="edge"/>
          <c:x val="0.33228708024488307"/>
          <c:y val="1.7887119751821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16576454914085E-2"/>
          <c:y val="0.13641920587741227"/>
          <c:w val="0.87034604991719211"/>
          <c:h val="0.777674693552498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'C. tentans Weights'!$M$11:$M$15</c:f>
                <c:numCache>
                  <c:formatCode>General</c:formatCode>
                  <c:ptCount val="5"/>
                  <c:pt idx="0">
                    <c:v>6.9143158290635456E-2</c:v>
                  </c:pt>
                  <c:pt idx="1">
                    <c:v>0.10696102966875995</c:v>
                  </c:pt>
                  <c:pt idx="2">
                    <c:v>0.11425983135431998</c:v>
                  </c:pt>
                  <c:pt idx="3">
                    <c:v>9.9916164787805725E-2</c:v>
                  </c:pt>
                  <c:pt idx="4">
                    <c:v>0.10535428531999957</c:v>
                  </c:pt>
                </c:numCache>
              </c:numRef>
            </c:plus>
            <c:minus>
              <c:numRef>
                <c:f>'C. tentans Weights'!$M$11:$M$15</c:f>
                <c:numCache>
                  <c:formatCode>General</c:formatCode>
                  <c:ptCount val="5"/>
                  <c:pt idx="0">
                    <c:v>6.9143158290635456E-2</c:v>
                  </c:pt>
                  <c:pt idx="1">
                    <c:v>0.10696102966875995</c:v>
                  </c:pt>
                  <c:pt idx="2">
                    <c:v>0.11425983135431998</c:v>
                  </c:pt>
                  <c:pt idx="3">
                    <c:v>9.9916164787805725E-2</c:v>
                  </c:pt>
                  <c:pt idx="4">
                    <c:v>0.10535428531999957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'C. tentans Weights'!$B$11:$B$15</c:f>
              <c:strCache>
                <c:ptCount val="5"/>
                <c:pt idx="0">
                  <c:v>Lab Control</c:v>
                </c:pt>
                <c:pt idx="1">
                  <c:v>UPS</c:v>
                </c:pt>
                <c:pt idx="2">
                  <c:v>E</c:v>
                </c:pt>
                <c:pt idx="3">
                  <c:v>W</c:v>
                </c:pt>
                <c:pt idx="4">
                  <c:v>DWN</c:v>
                </c:pt>
              </c:strCache>
            </c:strRef>
          </c:cat>
          <c:val>
            <c:numRef>
              <c:f>'C. tentans Weights'!$L$11:$L$15</c:f>
              <c:numCache>
                <c:formatCode>0.00</c:formatCode>
                <c:ptCount val="5"/>
                <c:pt idx="0">
                  <c:v>1.6231779513888849</c:v>
                </c:pt>
                <c:pt idx="1">
                  <c:v>1.9610792410714319</c:v>
                </c:pt>
                <c:pt idx="2">
                  <c:v>1.2955261205808097</c:v>
                </c:pt>
                <c:pt idx="3">
                  <c:v>1.4779087301587304</c:v>
                </c:pt>
                <c:pt idx="4">
                  <c:v>1.592834201388891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54848"/>
        <c:axId val="56656640"/>
      </c:barChart>
      <c:catAx>
        <c:axId val="566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5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6566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(mg)
</a:t>
                </a:r>
              </a:p>
            </c:rich>
          </c:tx>
          <c:layout>
            <c:manualLayout>
              <c:xMode val="edge"/>
              <c:yMode val="edge"/>
              <c:x val="7.2488864203177922E-3"/>
              <c:y val="0.3278844449079650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54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Iron River Sediments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Dissolved Oxygen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Chironomus tentans</a:t>
            </a:r>
          </a:p>
        </c:rich>
      </c:tx>
      <c:layout>
        <c:manualLayout>
          <c:xMode val="edge"/>
          <c:yMode val="edge"/>
          <c:x val="0.40299479121401394"/>
          <c:y val="2.690436951195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19519911004484E-2"/>
          <c:y val="0.14258568369185526"/>
          <c:w val="0.87438030511086751"/>
          <c:h val="0.69704536932883465"/>
        </c:manualLayout>
      </c:layout>
      <c:lineChart>
        <c:grouping val="standard"/>
        <c:varyColors val="0"/>
        <c:ser>
          <c:idx val="0"/>
          <c:order val="0"/>
          <c:tx>
            <c:strRef>
              <c:f>'C. tentans D.O.'!$B$9</c:f>
              <c:strCache>
                <c:ptCount val="1"/>
                <c:pt idx="0">
                  <c:v>Lab Control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'C. tentans D.O.'!$D$8:$N$8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D.O.'!$D$9:$N$9</c:f>
              <c:numCache>
                <c:formatCode>0.00</c:formatCode>
                <c:ptCount val="11"/>
                <c:pt idx="0">
                  <c:v>6.53</c:v>
                </c:pt>
                <c:pt idx="1">
                  <c:v>5.22</c:v>
                </c:pt>
                <c:pt idx="2">
                  <c:v>5.57</c:v>
                </c:pt>
                <c:pt idx="3">
                  <c:v>5.61</c:v>
                </c:pt>
                <c:pt idx="4">
                  <c:v>5.55</c:v>
                </c:pt>
                <c:pt idx="5">
                  <c:v>5.65</c:v>
                </c:pt>
                <c:pt idx="6">
                  <c:v>5.2</c:v>
                </c:pt>
                <c:pt idx="7">
                  <c:v>3.9</c:v>
                </c:pt>
                <c:pt idx="8">
                  <c:v>4.0199999999999996</c:v>
                </c:pt>
                <c:pt idx="9">
                  <c:v>3.51</c:v>
                </c:pt>
                <c:pt idx="10">
                  <c:v>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'C. tentans D.O.'!$B$10</c:f>
              <c:strCache>
                <c:ptCount val="1"/>
                <c:pt idx="0">
                  <c:v>UPS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'C. tentans D.O.'!$D$8:$N$8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D.O.'!$D$10:$N$10</c:f>
              <c:numCache>
                <c:formatCode>0.00</c:formatCode>
                <c:ptCount val="11"/>
                <c:pt idx="0">
                  <c:v>5.64</c:v>
                </c:pt>
                <c:pt idx="1">
                  <c:v>5.24</c:v>
                </c:pt>
                <c:pt idx="2">
                  <c:v>5.84</c:v>
                </c:pt>
                <c:pt idx="3">
                  <c:v>5.13</c:v>
                </c:pt>
                <c:pt idx="4">
                  <c:v>5.29</c:v>
                </c:pt>
                <c:pt idx="5">
                  <c:v>5.85</c:v>
                </c:pt>
                <c:pt idx="6">
                  <c:v>4.3499999999999996</c:v>
                </c:pt>
                <c:pt idx="7">
                  <c:v>2.84</c:v>
                </c:pt>
                <c:pt idx="8">
                  <c:v>2.77</c:v>
                </c:pt>
                <c:pt idx="9">
                  <c:v>2.88</c:v>
                </c:pt>
                <c:pt idx="10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'C. tentans D.O.'!$B$11</c:f>
              <c:strCache>
                <c:ptCount val="1"/>
                <c:pt idx="0">
                  <c:v>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'C. tentans D.O.'!$D$8:$N$8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D.O.'!$D$11:$N$11</c:f>
              <c:numCache>
                <c:formatCode>0.00</c:formatCode>
                <c:ptCount val="11"/>
                <c:pt idx="0">
                  <c:v>7.08</c:v>
                </c:pt>
                <c:pt idx="1">
                  <c:v>4.78</c:v>
                </c:pt>
                <c:pt idx="2">
                  <c:v>4.7300000000000004</c:v>
                </c:pt>
                <c:pt idx="3">
                  <c:v>4.1900000000000004</c:v>
                </c:pt>
                <c:pt idx="4">
                  <c:v>3.35</c:v>
                </c:pt>
                <c:pt idx="5">
                  <c:v>4.34</c:v>
                </c:pt>
                <c:pt idx="6">
                  <c:v>2.83</c:v>
                </c:pt>
                <c:pt idx="7">
                  <c:v>2.5499999999999998</c:v>
                </c:pt>
                <c:pt idx="8">
                  <c:v>2.19</c:v>
                </c:pt>
                <c:pt idx="9">
                  <c:v>2.6</c:v>
                </c:pt>
                <c:pt idx="10">
                  <c:v>3.32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'C. tentans D.O.'!$B$12</c:f>
              <c:strCache>
                <c:ptCount val="1"/>
                <c:pt idx="0">
                  <c:v>W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'C. tentans D.O.'!$D$8:$N$8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D.O.'!$D$12:$N$12</c:f>
              <c:numCache>
                <c:formatCode>0.00</c:formatCode>
                <c:ptCount val="11"/>
                <c:pt idx="0">
                  <c:v>5.17</c:v>
                </c:pt>
                <c:pt idx="1">
                  <c:v>4.88</c:v>
                </c:pt>
                <c:pt idx="2">
                  <c:v>5.1100000000000003</c:v>
                </c:pt>
                <c:pt idx="3">
                  <c:v>4.96</c:v>
                </c:pt>
                <c:pt idx="4">
                  <c:v>4.29</c:v>
                </c:pt>
                <c:pt idx="5">
                  <c:v>4.1900000000000004</c:v>
                </c:pt>
                <c:pt idx="6">
                  <c:v>3.13</c:v>
                </c:pt>
                <c:pt idx="7">
                  <c:v>3.05</c:v>
                </c:pt>
                <c:pt idx="8">
                  <c:v>3.73</c:v>
                </c:pt>
                <c:pt idx="9">
                  <c:v>3.45</c:v>
                </c:pt>
                <c:pt idx="10">
                  <c:v>3.07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'C. tentans D.O.'!$B$13</c:f>
              <c:strCache>
                <c:ptCount val="1"/>
                <c:pt idx="0">
                  <c:v>DWN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'C. tentans D.O.'!$D$8:$N$8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D.O.'!$D$13:$N$13</c:f>
              <c:numCache>
                <c:formatCode>0.00</c:formatCode>
                <c:ptCount val="11"/>
                <c:pt idx="0">
                  <c:v>6.08</c:v>
                </c:pt>
                <c:pt idx="1">
                  <c:v>4.92</c:v>
                </c:pt>
                <c:pt idx="2">
                  <c:v>5.08</c:v>
                </c:pt>
                <c:pt idx="3">
                  <c:v>4.8899999999999997</c:v>
                </c:pt>
                <c:pt idx="4">
                  <c:v>5.03</c:v>
                </c:pt>
                <c:pt idx="5">
                  <c:v>5.15</c:v>
                </c:pt>
                <c:pt idx="6">
                  <c:v>4.78</c:v>
                </c:pt>
                <c:pt idx="7">
                  <c:v>4.08</c:v>
                </c:pt>
                <c:pt idx="8">
                  <c:v>3.54</c:v>
                </c:pt>
                <c:pt idx="9">
                  <c:v>4.42</c:v>
                </c:pt>
                <c:pt idx="10">
                  <c:v>3.82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02912"/>
        <c:axId val="56509184"/>
      </c:lineChart>
      <c:catAx>
        <c:axId val="565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09184"/>
        <c:crosses val="autoZero"/>
        <c:auto val="1"/>
        <c:lblAlgn val="ctr"/>
        <c:lblOffset val="100"/>
        <c:tickMarkSkip val="1"/>
        <c:noMultiLvlLbl val="0"/>
      </c:catAx>
      <c:valAx>
        <c:axId val="565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D.O. (mg/L)</a:t>
                </a:r>
              </a:p>
            </c:rich>
          </c:tx>
          <c:layout>
            <c:manualLayout>
              <c:xMode val="edge"/>
              <c:yMode val="edge"/>
              <c:x val="1.224912510936137E-2"/>
              <c:y val="0.4516169072615923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02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txPr>
        <a:bodyPr/>
        <a:lstStyle/>
        <a:p>
          <a:pPr>
            <a:defRPr sz="16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6000000000000212" l="0.750000000000002" r="0.750000000000002" t="1" header="0.5" footer="0.5"/>
    <c:pageSetup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Iron River Sediments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Chironomus tentans</a:t>
            </a:r>
          </a:p>
        </c:rich>
      </c:tx>
      <c:layout>
        <c:manualLayout>
          <c:xMode val="edge"/>
          <c:yMode val="edge"/>
          <c:x val="0.37916972878390232"/>
          <c:y val="4.43606007582389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01356080490513E-2"/>
          <c:y val="0.12638196267133275"/>
          <c:w val="0.83722069116360465"/>
          <c:h val="0.71528707349081566"/>
        </c:manualLayout>
      </c:layout>
      <c:lineChart>
        <c:grouping val="standard"/>
        <c:varyColors val="0"/>
        <c:ser>
          <c:idx val="0"/>
          <c:order val="0"/>
          <c:tx>
            <c:strRef>
              <c:f>'C. tentans pH'!$B$8</c:f>
              <c:strCache>
                <c:ptCount val="1"/>
                <c:pt idx="0">
                  <c:v>Lab Control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'C. tentans pH'!$D$7:$N$7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pH'!$D$8:$N$8</c:f>
              <c:numCache>
                <c:formatCode>0.00</c:formatCode>
                <c:ptCount val="11"/>
                <c:pt idx="0">
                  <c:v>8.39</c:v>
                </c:pt>
                <c:pt idx="1">
                  <c:v>8.16</c:v>
                </c:pt>
                <c:pt idx="2">
                  <c:v>8.2100000000000009</c:v>
                </c:pt>
                <c:pt idx="3">
                  <c:v>8.3000000000000007</c:v>
                </c:pt>
                <c:pt idx="4">
                  <c:v>8.33</c:v>
                </c:pt>
                <c:pt idx="5">
                  <c:v>8.27</c:v>
                </c:pt>
                <c:pt idx="6">
                  <c:v>8.27</c:v>
                </c:pt>
                <c:pt idx="7">
                  <c:v>8.19</c:v>
                </c:pt>
                <c:pt idx="8">
                  <c:v>8.1999999999999993</c:v>
                </c:pt>
                <c:pt idx="9">
                  <c:v>8.09</c:v>
                </c:pt>
                <c:pt idx="10">
                  <c:v>8.24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'C. tentans pH'!$B$9</c:f>
              <c:strCache>
                <c:ptCount val="1"/>
                <c:pt idx="0">
                  <c:v>UPS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'C. tentans pH'!$D$7:$N$7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pH'!$D$9:$N$9</c:f>
              <c:numCache>
                <c:formatCode>0.00</c:formatCode>
                <c:ptCount val="11"/>
                <c:pt idx="0">
                  <c:v>8.2100000000000009</c:v>
                </c:pt>
                <c:pt idx="1">
                  <c:v>8.18</c:v>
                </c:pt>
                <c:pt idx="2">
                  <c:v>8.35</c:v>
                </c:pt>
                <c:pt idx="3">
                  <c:v>8.35</c:v>
                </c:pt>
                <c:pt idx="4">
                  <c:v>8.39</c:v>
                </c:pt>
                <c:pt idx="5">
                  <c:v>8.36</c:v>
                </c:pt>
                <c:pt idx="6">
                  <c:v>8.25</c:v>
                </c:pt>
                <c:pt idx="7">
                  <c:v>8.11</c:v>
                </c:pt>
                <c:pt idx="8">
                  <c:v>8.11</c:v>
                </c:pt>
                <c:pt idx="9">
                  <c:v>8.09</c:v>
                </c:pt>
                <c:pt idx="10">
                  <c:v>8.2100000000000009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'C. tentans pH'!$B$10</c:f>
              <c:strCache>
                <c:ptCount val="1"/>
                <c:pt idx="0">
                  <c:v>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'C. tentans pH'!$D$7:$N$7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pH'!$D$10:$N$10</c:f>
              <c:numCache>
                <c:formatCode>0.00</c:formatCode>
                <c:ptCount val="11"/>
                <c:pt idx="0">
                  <c:v>8.3000000000000007</c:v>
                </c:pt>
                <c:pt idx="1">
                  <c:v>8.16</c:v>
                </c:pt>
                <c:pt idx="2">
                  <c:v>8.2799999999999994</c:v>
                </c:pt>
                <c:pt idx="3">
                  <c:v>8.26</c:v>
                </c:pt>
                <c:pt idx="4">
                  <c:v>8.2100000000000009</c:v>
                </c:pt>
                <c:pt idx="5">
                  <c:v>8.2200000000000006</c:v>
                </c:pt>
                <c:pt idx="6">
                  <c:v>8.09</c:v>
                </c:pt>
                <c:pt idx="7">
                  <c:v>8.06</c:v>
                </c:pt>
                <c:pt idx="8">
                  <c:v>8.07</c:v>
                </c:pt>
                <c:pt idx="9">
                  <c:v>8.08</c:v>
                </c:pt>
                <c:pt idx="10">
                  <c:v>8.11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'C. tentans pH'!$B$11</c:f>
              <c:strCache>
                <c:ptCount val="1"/>
                <c:pt idx="0">
                  <c:v>W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'C. tentans pH'!$D$7:$N$7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pH'!$D$11:$N$11</c:f>
              <c:numCache>
                <c:formatCode>0.00</c:formatCode>
                <c:ptCount val="11"/>
                <c:pt idx="0">
                  <c:v>8.2200000000000006</c:v>
                </c:pt>
                <c:pt idx="1">
                  <c:v>8.09</c:v>
                </c:pt>
                <c:pt idx="2">
                  <c:v>8.2100000000000009</c:v>
                </c:pt>
                <c:pt idx="3">
                  <c:v>8.2899999999999991</c:v>
                </c:pt>
                <c:pt idx="4">
                  <c:v>8.26</c:v>
                </c:pt>
                <c:pt idx="5">
                  <c:v>8.2100000000000009</c:v>
                </c:pt>
                <c:pt idx="6">
                  <c:v>8.14</c:v>
                </c:pt>
                <c:pt idx="7">
                  <c:v>8.1300000000000008</c:v>
                </c:pt>
                <c:pt idx="8">
                  <c:v>8.15</c:v>
                </c:pt>
                <c:pt idx="9">
                  <c:v>8.1</c:v>
                </c:pt>
                <c:pt idx="10">
                  <c:v>8.08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'C. tentans pH'!$B$12</c:f>
              <c:strCache>
                <c:ptCount val="1"/>
                <c:pt idx="0">
                  <c:v>DWN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'C. tentans pH'!$D$7:$N$7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pH'!$D$12:$N$12</c:f>
              <c:numCache>
                <c:formatCode>0.00</c:formatCode>
                <c:ptCount val="11"/>
                <c:pt idx="0">
                  <c:v>8.33</c:v>
                </c:pt>
                <c:pt idx="1">
                  <c:v>8.17</c:v>
                </c:pt>
                <c:pt idx="2">
                  <c:v>8.2899999999999991</c:v>
                </c:pt>
                <c:pt idx="3">
                  <c:v>8.3000000000000007</c:v>
                </c:pt>
                <c:pt idx="4">
                  <c:v>8.32</c:v>
                </c:pt>
                <c:pt idx="5">
                  <c:v>8.26</c:v>
                </c:pt>
                <c:pt idx="6">
                  <c:v>8.2200000000000006</c:v>
                </c:pt>
                <c:pt idx="7">
                  <c:v>8.1</c:v>
                </c:pt>
                <c:pt idx="8">
                  <c:v>8.11</c:v>
                </c:pt>
                <c:pt idx="9">
                  <c:v>8.14</c:v>
                </c:pt>
                <c:pt idx="10">
                  <c:v>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49376"/>
        <c:axId val="56551296"/>
      </c:lineChart>
      <c:catAx>
        <c:axId val="565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51296"/>
        <c:crosses val="autoZero"/>
        <c:auto val="1"/>
        <c:lblAlgn val="ctr"/>
        <c:lblOffset val="100"/>
        <c:tickMarkSkip val="1"/>
        <c:noMultiLvlLbl val="0"/>
      </c:catAx>
      <c:valAx>
        <c:axId val="5655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pH (s.u.)</a:t>
                </a:r>
              </a:p>
            </c:rich>
          </c:tx>
          <c:layout>
            <c:manualLayout>
              <c:xMode val="edge"/>
              <c:yMode val="edge"/>
              <c:x val="7.9075896762904642E-3"/>
              <c:y val="0.4076645888013998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49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txPr>
        <a:bodyPr/>
        <a:lstStyle/>
        <a:p>
          <a:pPr>
            <a:defRPr sz="16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6000000000000256" l="0.75000000000000244" r="0.75000000000000244" t="1" header="0.5" footer="0.5"/>
    <c:pageSetup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Iron River Sediments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Temperatures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Chironomus tentans</a:t>
            </a:r>
          </a:p>
        </c:rich>
      </c:tx>
      <c:layout>
        <c:manualLayout>
          <c:xMode val="edge"/>
          <c:yMode val="edge"/>
          <c:x val="0.35612074659932547"/>
          <c:y val="1.1890937604176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6783052452524E-2"/>
          <c:y val="0.14258568369185526"/>
          <c:w val="0.87372148080599255"/>
          <c:h val="0.71629747533794408"/>
        </c:manualLayout>
      </c:layout>
      <c:lineChart>
        <c:grouping val="standard"/>
        <c:varyColors val="0"/>
        <c:ser>
          <c:idx val="0"/>
          <c:order val="0"/>
          <c:tx>
            <c:strRef>
              <c:f>'C. tentans temps'!$B$9</c:f>
              <c:strCache>
                <c:ptCount val="1"/>
                <c:pt idx="0">
                  <c:v>Lab Control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'C. tentans temps'!$D$8:$N$8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temps'!$D$9:$N$9</c:f>
              <c:numCache>
                <c:formatCode>0.0</c:formatCode>
                <c:ptCount val="11"/>
                <c:pt idx="0">
                  <c:v>23.1</c:v>
                </c:pt>
                <c:pt idx="1">
                  <c:v>23</c:v>
                </c:pt>
                <c:pt idx="2">
                  <c:v>22.9</c:v>
                </c:pt>
                <c:pt idx="3">
                  <c:v>23.3</c:v>
                </c:pt>
                <c:pt idx="4">
                  <c:v>23.1</c:v>
                </c:pt>
                <c:pt idx="5">
                  <c:v>22.8</c:v>
                </c:pt>
                <c:pt idx="6">
                  <c:v>22.7</c:v>
                </c:pt>
                <c:pt idx="7">
                  <c:v>22.8</c:v>
                </c:pt>
                <c:pt idx="8">
                  <c:v>23</c:v>
                </c:pt>
                <c:pt idx="9">
                  <c:v>22.8</c:v>
                </c:pt>
                <c:pt idx="10">
                  <c:v>23.3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'C. tentans temps'!$B$10</c:f>
              <c:strCache>
                <c:ptCount val="1"/>
                <c:pt idx="0">
                  <c:v>UPS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'C. tentans temps'!$D$8:$N$8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temps'!$D$10:$N$10</c:f>
              <c:numCache>
                <c:formatCode>0.0</c:formatCode>
                <c:ptCount val="11"/>
                <c:pt idx="0">
                  <c:v>23.7</c:v>
                </c:pt>
                <c:pt idx="1">
                  <c:v>23.3</c:v>
                </c:pt>
                <c:pt idx="2">
                  <c:v>23.2</c:v>
                </c:pt>
                <c:pt idx="3">
                  <c:v>23.8</c:v>
                </c:pt>
                <c:pt idx="4">
                  <c:v>23.4</c:v>
                </c:pt>
                <c:pt idx="5">
                  <c:v>23.5</c:v>
                </c:pt>
                <c:pt idx="6">
                  <c:v>23.2</c:v>
                </c:pt>
                <c:pt idx="7">
                  <c:v>23.5</c:v>
                </c:pt>
                <c:pt idx="8">
                  <c:v>23.5</c:v>
                </c:pt>
                <c:pt idx="9">
                  <c:v>23.5</c:v>
                </c:pt>
                <c:pt idx="10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'C. tentans temps'!$B$11</c:f>
              <c:strCache>
                <c:ptCount val="1"/>
                <c:pt idx="0">
                  <c:v>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'C. tentans temps'!$D$8:$N$8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temps'!$D$11:$N$11</c:f>
              <c:numCache>
                <c:formatCode>0.0</c:formatCode>
                <c:ptCount val="11"/>
                <c:pt idx="0">
                  <c:v>22.9</c:v>
                </c:pt>
                <c:pt idx="1">
                  <c:v>22.7</c:v>
                </c:pt>
                <c:pt idx="2">
                  <c:v>22.7</c:v>
                </c:pt>
                <c:pt idx="3">
                  <c:v>23.3</c:v>
                </c:pt>
                <c:pt idx="4">
                  <c:v>23</c:v>
                </c:pt>
                <c:pt idx="5">
                  <c:v>22.6</c:v>
                </c:pt>
                <c:pt idx="6">
                  <c:v>22.6</c:v>
                </c:pt>
                <c:pt idx="7">
                  <c:v>22.5</c:v>
                </c:pt>
                <c:pt idx="8">
                  <c:v>22.9</c:v>
                </c:pt>
                <c:pt idx="9">
                  <c:v>22.7</c:v>
                </c:pt>
                <c:pt idx="10">
                  <c:v>23.2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'C. tentans temps'!$B$12</c:f>
              <c:strCache>
                <c:ptCount val="1"/>
                <c:pt idx="0">
                  <c:v>W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'C. tentans temps'!$D$8:$N$8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temps'!$D$12:$N$12</c:f>
              <c:numCache>
                <c:formatCode>0.0</c:formatCode>
                <c:ptCount val="11"/>
                <c:pt idx="0">
                  <c:v>23.5</c:v>
                </c:pt>
                <c:pt idx="1">
                  <c:v>23.1</c:v>
                </c:pt>
                <c:pt idx="2">
                  <c:v>23.1</c:v>
                </c:pt>
                <c:pt idx="3">
                  <c:v>23.5</c:v>
                </c:pt>
                <c:pt idx="4">
                  <c:v>23.2</c:v>
                </c:pt>
                <c:pt idx="5">
                  <c:v>23.1</c:v>
                </c:pt>
                <c:pt idx="6">
                  <c:v>22.9</c:v>
                </c:pt>
                <c:pt idx="7">
                  <c:v>23.2</c:v>
                </c:pt>
                <c:pt idx="8">
                  <c:v>23.2</c:v>
                </c:pt>
                <c:pt idx="9">
                  <c:v>23.2</c:v>
                </c:pt>
                <c:pt idx="10">
                  <c:v>23.5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'C. tentans temps'!$B$13</c:f>
              <c:strCache>
                <c:ptCount val="1"/>
                <c:pt idx="0">
                  <c:v>DWN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'C. tentans temps'!$D$8:$N$8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'C. tentans temps'!$D$13:$N$13</c:f>
              <c:numCache>
                <c:formatCode>0.0</c:formatCode>
                <c:ptCount val="11"/>
                <c:pt idx="0">
                  <c:v>23.5</c:v>
                </c:pt>
                <c:pt idx="1">
                  <c:v>23.1</c:v>
                </c:pt>
                <c:pt idx="2">
                  <c:v>23.1</c:v>
                </c:pt>
                <c:pt idx="3">
                  <c:v>23.6</c:v>
                </c:pt>
                <c:pt idx="4">
                  <c:v>23.3</c:v>
                </c:pt>
                <c:pt idx="5">
                  <c:v>23.3</c:v>
                </c:pt>
                <c:pt idx="6">
                  <c:v>23.2</c:v>
                </c:pt>
                <c:pt idx="7">
                  <c:v>23.3</c:v>
                </c:pt>
                <c:pt idx="8">
                  <c:v>23.4</c:v>
                </c:pt>
                <c:pt idx="9">
                  <c:v>23.3</c:v>
                </c:pt>
                <c:pt idx="10">
                  <c:v>23.7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17184"/>
        <c:axId val="57519104"/>
      </c:lineChart>
      <c:catAx>
        <c:axId val="575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9104"/>
        <c:crosses val="autoZero"/>
        <c:auto val="1"/>
        <c:lblAlgn val="ctr"/>
        <c:lblOffset val="100"/>
        <c:tickMarkSkip val="1"/>
        <c:noMultiLvlLbl val="0"/>
      </c:catAx>
      <c:valAx>
        <c:axId val="5751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Temperature (◦C)</a:t>
                </a:r>
              </a:p>
            </c:rich>
          </c:tx>
          <c:layout>
            <c:manualLayout>
              <c:xMode val="edge"/>
              <c:yMode val="edge"/>
              <c:x val="1.1061132983377081E-2"/>
              <c:y val="0.353400772820065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7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txPr>
        <a:bodyPr/>
        <a:lstStyle/>
        <a:p>
          <a:pPr>
            <a:defRPr sz="16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600000000000029" l="0.75000000000000266" r="0.75000000000000266" t="1" header="0.5" footer="0.5"/>
    <c:pageSetup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Iron River Sediments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H. azteca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Survival</a:t>
            </a:r>
          </a:p>
        </c:rich>
      </c:tx>
      <c:layout>
        <c:manualLayout>
          <c:xMode val="edge"/>
          <c:yMode val="edge"/>
          <c:x val="0.3826283104700049"/>
          <c:y val="3.5644332982996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0785214348205"/>
          <c:y val="0.16914552347623221"/>
          <c:w val="0.82927799650043765"/>
          <c:h val="0.716229950422864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'H.azteca Survival'!$M$11:$M$15</c:f>
              <c:strCache>
                <c:ptCount val="1"/>
                <c:pt idx="0">
                  <c:v>1.3 3.8 0.0 1.8 0.0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8.23623869932925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'H.azteca Survival'!$M$11:$M$15</c:f>
                <c:numCache>
                  <c:formatCode>General</c:formatCode>
                  <c:ptCount val="5"/>
                  <c:pt idx="0">
                    <c:v>1.2501887927626372</c:v>
                  </c:pt>
                  <c:pt idx="1">
                    <c:v>3.7505663782879117</c:v>
                  </c:pt>
                  <c:pt idx="2">
                    <c:v>0</c:v>
                  </c:pt>
                  <c:pt idx="3">
                    <c:v>1.8300890010847444</c:v>
                  </c:pt>
                  <c:pt idx="4">
                    <c:v>0</c:v>
                  </c:pt>
                </c:numCache>
              </c:numRef>
            </c:plus>
            <c:minus>
              <c:numRef>
                <c:f>'H.azteca Survival'!$M$11:$M$15</c:f>
                <c:numCache>
                  <c:formatCode>General</c:formatCode>
                  <c:ptCount val="5"/>
                  <c:pt idx="0">
                    <c:v>1.2501887927626372</c:v>
                  </c:pt>
                  <c:pt idx="1">
                    <c:v>3.7505663782879117</c:v>
                  </c:pt>
                  <c:pt idx="2">
                    <c:v>0</c:v>
                  </c:pt>
                  <c:pt idx="3">
                    <c:v>1.8300890010847444</c:v>
                  </c:pt>
                  <c:pt idx="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'H.azteca Survival'!$B$11:$B$15</c:f>
              <c:strCache>
                <c:ptCount val="5"/>
                <c:pt idx="0">
                  <c:v>Lab Control</c:v>
                </c:pt>
                <c:pt idx="1">
                  <c:v>UPS</c:v>
                </c:pt>
                <c:pt idx="2">
                  <c:v>E</c:v>
                </c:pt>
                <c:pt idx="3">
                  <c:v>W</c:v>
                </c:pt>
                <c:pt idx="4">
                  <c:v>DWN</c:v>
                </c:pt>
              </c:strCache>
            </c:strRef>
          </c:cat>
          <c:val>
            <c:numRef>
              <c:f>'H.azteca Survival'!$L$11:$L$15</c:f>
              <c:numCache>
                <c:formatCode>0.0</c:formatCode>
                <c:ptCount val="5"/>
                <c:pt idx="0">
                  <c:v>98.75</c:v>
                </c:pt>
                <c:pt idx="1">
                  <c:v>96.25</c:v>
                </c:pt>
                <c:pt idx="2">
                  <c:v>100</c:v>
                </c:pt>
                <c:pt idx="3">
                  <c:v>96.25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590528"/>
        <c:axId val="57592064"/>
      </c:barChart>
      <c:catAx>
        <c:axId val="575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9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92064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% Survival</a:t>
                </a:r>
              </a:p>
            </c:rich>
          </c:tx>
          <c:layout>
            <c:manualLayout>
              <c:xMode val="edge"/>
              <c:yMode val="edge"/>
              <c:x val="1.6169710215192843E-2"/>
              <c:y val="0.432578715893302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90528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Iron River Sediments</a:t>
            </a:r>
          </a:p>
          <a:p>
            <a:pPr>
              <a:defRPr sz="2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H. azteca 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Mean Dry Weight</a:t>
            </a:r>
          </a:p>
        </c:rich>
      </c:tx>
      <c:layout>
        <c:manualLayout>
          <c:xMode val="edge"/>
          <c:yMode val="edge"/>
          <c:x val="0.36079888451443581"/>
          <c:y val="2.738608194808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4396325459315"/>
          <c:y val="0.13870406824146991"/>
          <c:w val="0.87481485126859571"/>
          <c:h val="0.786933872849227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1.3888888888888937E-3"/>
                  <c:y val="0.10333187518226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'H. azteca Weights'!$M$11:$M$15</c:f>
                <c:numCache>
                  <c:formatCode>General</c:formatCode>
                  <c:ptCount val="5"/>
                  <c:pt idx="0">
                    <c:v>5.8750833769777334E-3</c:v>
                  </c:pt>
                  <c:pt idx="1">
                    <c:v>8.5015725009832972E-3</c:v>
                  </c:pt>
                  <c:pt idx="2">
                    <c:v>1.1024670264761774E-2</c:v>
                  </c:pt>
                  <c:pt idx="3">
                    <c:v>9.1154919764661405E-3</c:v>
                  </c:pt>
                  <c:pt idx="4">
                    <c:v>6.8360436918230745E-3</c:v>
                  </c:pt>
                </c:numCache>
              </c:numRef>
            </c:plus>
            <c:minus>
              <c:numRef>
                <c:f>'H. azteca Weights'!$M$11:$M$15</c:f>
                <c:numCache>
                  <c:formatCode>General</c:formatCode>
                  <c:ptCount val="5"/>
                  <c:pt idx="0">
                    <c:v>5.8750833769777334E-3</c:v>
                  </c:pt>
                  <c:pt idx="1">
                    <c:v>8.5015725009832972E-3</c:v>
                  </c:pt>
                  <c:pt idx="2">
                    <c:v>1.1024670264761774E-2</c:v>
                  </c:pt>
                  <c:pt idx="3">
                    <c:v>9.1154919764661405E-3</c:v>
                  </c:pt>
                  <c:pt idx="4">
                    <c:v>6.8360436918230745E-3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'H. azteca Weights'!$B$11:$B$15</c:f>
              <c:strCache>
                <c:ptCount val="5"/>
                <c:pt idx="0">
                  <c:v>Lab Control</c:v>
                </c:pt>
                <c:pt idx="1">
                  <c:v>UPS</c:v>
                </c:pt>
                <c:pt idx="2">
                  <c:v>E</c:v>
                </c:pt>
                <c:pt idx="3">
                  <c:v>W</c:v>
                </c:pt>
                <c:pt idx="4">
                  <c:v>DWN</c:v>
                </c:pt>
              </c:strCache>
            </c:strRef>
          </c:cat>
          <c:val>
            <c:numRef>
              <c:f>'H. azteca Weights'!$L$11:$L$15</c:f>
              <c:numCache>
                <c:formatCode>0.000</c:formatCode>
                <c:ptCount val="5"/>
                <c:pt idx="0">
                  <c:v>0.19563888888887854</c:v>
                </c:pt>
                <c:pt idx="1">
                  <c:v>0.23299999999998897</c:v>
                </c:pt>
                <c:pt idx="2">
                  <c:v>0.17899999999999305</c:v>
                </c:pt>
                <c:pt idx="3">
                  <c:v>0.20824999999999749</c:v>
                </c:pt>
                <c:pt idx="4">
                  <c:v>0.23062499999999542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42912"/>
        <c:axId val="63169280"/>
      </c:barChart>
      <c:catAx>
        <c:axId val="6314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6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1692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(mg)
</a:t>
                </a:r>
              </a:p>
            </c:rich>
          </c:tx>
          <c:layout>
            <c:manualLayout>
              <c:xMode val="edge"/>
              <c:yMode val="edge"/>
              <c:x val="7.2489063867016892E-3"/>
              <c:y val="0.3579769976669603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42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Iron River Sediments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Dissolved Oxygen 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Hyalella azteca</a:t>
            </a:r>
          </a:p>
        </c:rich>
      </c:tx>
      <c:layout>
        <c:manualLayout>
          <c:xMode val="edge"/>
          <c:yMode val="edge"/>
          <c:x val="0.41895850866372308"/>
          <c:y val="3.5362118196763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422868078533142E-2"/>
          <c:y val="0.17361354717538141"/>
          <c:w val="0.88415409091433117"/>
          <c:h val="0.70533346227649163"/>
        </c:manualLayout>
      </c:layout>
      <c:lineChart>
        <c:grouping val="standard"/>
        <c:varyColors val="0"/>
        <c:ser>
          <c:idx val="0"/>
          <c:order val="0"/>
          <c:tx>
            <c:strRef>
              <c:f>'H. azteca D.O.'!$B$9</c:f>
              <c:strCache>
                <c:ptCount val="1"/>
                <c:pt idx="0">
                  <c:v>Lab Control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'H. azteca D.O.'!$D$8:$N$8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D.O.'!$D$9:$N$9</c:f>
              <c:numCache>
                <c:formatCode>0.00</c:formatCode>
                <c:ptCount val="11"/>
                <c:pt idx="0">
                  <c:v>6.59</c:v>
                </c:pt>
                <c:pt idx="1">
                  <c:v>6.41</c:v>
                </c:pt>
                <c:pt idx="2">
                  <c:v>6.79</c:v>
                </c:pt>
                <c:pt idx="3">
                  <c:v>6.68</c:v>
                </c:pt>
                <c:pt idx="4">
                  <c:v>6.56</c:v>
                </c:pt>
                <c:pt idx="5">
                  <c:v>6.55</c:v>
                </c:pt>
                <c:pt idx="6">
                  <c:v>6.24</c:v>
                </c:pt>
                <c:pt idx="7">
                  <c:v>6.18</c:v>
                </c:pt>
                <c:pt idx="8">
                  <c:v>5.96</c:v>
                </c:pt>
                <c:pt idx="9">
                  <c:v>6.3</c:v>
                </c:pt>
                <c:pt idx="10">
                  <c:v>6.68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'H. azteca D.O.'!$B$10</c:f>
              <c:strCache>
                <c:ptCount val="1"/>
                <c:pt idx="0">
                  <c:v>UPS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'H. azteca D.O.'!$D$8:$N$8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D.O.'!$D$10:$N$10</c:f>
              <c:numCache>
                <c:formatCode>0.00</c:formatCode>
                <c:ptCount val="11"/>
                <c:pt idx="0">
                  <c:v>6.15</c:v>
                </c:pt>
                <c:pt idx="1">
                  <c:v>6.08</c:v>
                </c:pt>
                <c:pt idx="2">
                  <c:v>6.3</c:v>
                </c:pt>
                <c:pt idx="3">
                  <c:v>6.07</c:v>
                </c:pt>
                <c:pt idx="4">
                  <c:v>5.99</c:v>
                </c:pt>
                <c:pt idx="5">
                  <c:v>6.05</c:v>
                </c:pt>
                <c:pt idx="6">
                  <c:v>5.79</c:v>
                </c:pt>
                <c:pt idx="7">
                  <c:v>5.55</c:v>
                </c:pt>
                <c:pt idx="8">
                  <c:v>5.75</c:v>
                </c:pt>
                <c:pt idx="9">
                  <c:v>6.15</c:v>
                </c:pt>
                <c:pt idx="10">
                  <c:v>6.49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'H. azteca D.O.'!$B$11</c:f>
              <c:strCache>
                <c:ptCount val="1"/>
                <c:pt idx="0">
                  <c:v>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'H. azteca D.O.'!$D$8:$N$8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D.O.'!$D$11:$N$11</c:f>
              <c:numCache>
                <c:formatCode>0.00</c:formatCode>
                <c:ptCount val="11"/>
                <c:pt idx="0">
                  <c:v>5.79</c:v>
                </c:pt>
                <c:pt idx="1">
                  <c:v>5.36</c:v>
                </c:pt>
                <c:pt idx="2">
                  <c:v>5.27</c:v>
                </c:pt>
                <c:pt idx="3">
                  <c:v>5.0599999999999996</c:v>
                </c:pt>
                <c:pt idx="4">
                  <c:v>5.12</c:v>
                </c:pt>
                <c:pt idx="5">
                  <c:v>5.14</c:v>
                </c:pt>
                <c:pt idx="6">
                  <c:v>5.12</c:v>
                </c:pt>
                <c:pt idx="7">
                  <c:v>4.67</c:v>
                </c:pt>
                <c:pt idx="8">
                  <c:v>4.55</c:v>
                </c:pt>
                <c:pt idx="9">
                  <c:v>5.09</c:v>
                </c:pt>
                <c:pt idx="10">
                  <c:v>5.07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'H. azteca D.O.'!$B$12</c:f>
              <c:strCache>
                <c:ptCount val="1"/>
                <c:pt idx="0">
                  <c:v>W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'H. azteca D.O.'!$D$8:$N$8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D.O.'!$D$12:$N$12</c:f>
              <c:numCache>
                <c:formatCode>0.00</c:formatCode>
                <c:ptCount val="11"/>
                <c:pt idx="0">
                  <c:v>5.12</c:v>
                </c:pt>
                <c:pt idx="1">
                  <c:v>5.12</c:v>
                </c:pt>
                <c:pt idx="2">
                  <c:v>5.56</c:v>
                </c:pt>
                <c:pt idx="3">
                  <c:v>5.59</c:v>
                </c:pt>
                <c:pt idx="4">
                  <c:v>5.34</c:v>
                </c:pt>
                <c:pt idx="5">
                  <c:v>5.63</c:v>
                </c:pt>
                <c:pt idx="6">
                  <c:v>5.41</c:v>
                </c:pt>
                <c:pt idx="7">
                  <c:v>5.0999999999999996</c:v>
                </c:pt>
                <c:pt idx="8">
                  <c:v>5.23</c:v>
                </c:pt>
                <c:pt idx="9">
                  <c:v>5.44</c:v>
                </c:pt>
                <c:pt idx="10">
                  <c:v>5.44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'H. azteca D.O.'!$B$13</c:f>
              <c:strCache>
                <c:ptCount val="1"/>
                <c:pt idx="0">
                  <c:v>DWN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'H. azteca D.O.'!$D$8:$N$8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D.O.'!$D$13:$N$13</c:f>
              <c:numCache>
                <c:formatCode>0.00</c:formatCode>
                <c:ptCount val="11"/>
                <c:pt idx="0">
                  <c:v>5.86</c:v>
                </c:pt>
                <c:pt idx="1">
                  <c:v>5.49</c:v>
                </c:pt>
                <c:pt idx="2">
                  <c:v>5.52</c:v>
                </c:pt>
                <c:pt idx="3">
                  <c:v>5.55</c:v>
                </c:pt>
                <c:pt idx="4">
                  <c:v>5.88</c:v>
                </c:pt>
                <c:pt idx="5">
                  <c:v>5.75</c:v>
                </c:pt>
                <c:pt idx="6">
                  <c:v>5.5</c:v>
                </c:pt>
                <c:pt idx="7">
                  <c:v>5.53</c:v>
                </c:pt>
                <c:pt idx="8">
                  <c:v>5.59</c:v>
                </c:pt>
                <c:pt idx="9">
                  <c:v>5.78</c:v>
                </c:pt>
                <c:pt idx="10">
                  <c:v>5.63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48000"/>
        <c:axId val="57258368"/>
      </c:lineChart>
      <c:catAx>
        <c:axId val="572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58368"/>
        <c:crosses val="autoZero"/>
        <c:auto val="1"/>
        <c:lblAlgn val="ctr"/>
        <c:lblOffset val="100"/>
        <c:tickMarkSkip val="1"/>
        <c:noMultiLvlLbl val="0"/>
      </c:catAx>
      <c:valAx>
        <c:axId val="5725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D.O. (mg/L)</a:t>
                </a:r>
              </a:p>
            </c:rich>
          </c:tx>
          <c:layout>
            <c:manualLayout>
              <c:xMode val="edge"/>
              <c:yMode val="edge"/>
              <c:x val="1.0423790364418267E-2"/>
              <c:y val="0.412932320111569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48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6000000000000212" l="0.750000000000002" r="0.750000000000002" t="1" header="0.5" footer="0.5"/>
    <c:pageSetup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Iron River Sediments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</a:t>
            </a:r>
          </a:p>
          <a:p>
            <a:pPr>
              <a:defRPr sz="2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Hyalella azteca </a:t>
            </a:r>
          </a:p>
        </c:rich>
      </c:tx>
      <c:layout>
        <c:manualLayout>
          <c:xMode val="edge"/>
          <c:yMode val="edge"/>
          <c:x val="0.38115091863517081"/>
          <c:y val="9.505686789151399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21971267006524E-2"/>
          <c:y val="0.14258568369185526"/>
          <c:w val="0.88237784291117272"/>
          <c:h val="0.74963084950370495"/>
        </c:manualLayout>
      </c:layout>
      <c:lineChart>
        <c:grouping val="standard"/>
        <c:varyColors val="0"/>
        <c:ser>
          <c:idx val="0"/>
          <c:order val="0"/>
          <c:tx>
            <c:strRef>
              <c:f>'H. azteca pH'!$B$9</c:f>
              <c:strCache>
                <c:ptCount val="1"/>
                <c:pt idx="0">
                  <c:v>Lab Control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'H. azteca pH'!$D$8:$N$8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pH'!$D$9:$N$9</c:f>
              <c:numCache>
                <c:formatCode>0.00</c:formatCode>
                <c:ptCount val="11"/>
                <c:pt idx="0">
                  <c:v>8.4600000000000009</c:v>
                </c:pt>
                <c:pt idx="1">
                  <c:v>8.39</c:v>
                </c:pt>
                <c:pt idx="2">
                  <c:v>8.4450000000000003</c:v>
                </c:pt>
                <c:pt idx="3">
                  <c:v>8.4700000000000006</c:v>
                </c:pt>
                <c:pt idx="4">
                  <c:v>8.43</c:v>
                </c:pt>
                <c:pt idx="5">
                  <c:v>8.3800000000000008</c:v>
                </c:pt>
                <c:pt idx="6">
                  <c:v>8.3699999999999992</c:v>
                </c:pt>
                <c:pt idx="7">
                  <c:v>8.35</c:v>
                </c:pt>
                <c:pt idx="8">
                  <c:v>8.3800000000000008</c:v>
                </c:pt>
                <c:pt idx="9">
                  <c:v>8.36</c:v>
                </c:pt>
                <c:pt idx="10">
                  <c:v>8.3699999999999992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'H. azteca pH'!$B$10</c:f>
              <c:strCache>
                <c:ptCount val="1"/>
                <c:pt idx="0">
                  <c:v>UPS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'H. azteca pH'!$D$8:$N$8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pH'!$D$10:$N$10</c:f>
              <c:numCache>
                <c:formatCode>0.00</c:formatCode>
                <c:ptCount val="11"/>
                <c:pt idx="0">
                  <c:v>8.31</c:v>
                </c:pt>
                <c:pt idx="1">
                  <c:v>8.35</c:v>
                </c:pt>
                <c:pt idx="2">
                  <c:v>8.48</c:v>
                </c:pt>
                <c:pt idx="3">
                  <c:v>8.49</c:v>
                </c:pt>
                <c:pt idx="4">
                  <c:v>8.5</c:v>
                </c:pt>
                <c:pt idx="5">
                  <c:v>8.44</c:v>
                </c:pt>
                <c:pt idx="6">
                  <c:v>8.41</c:v>
                </c:pt>
                <c:pt idx="7">
                  <c:v>8.3800000000000008</c:v>
                </c:pt>
                <c:pt idx="8">
                  <c:v>8.42</c:v>
                </c:pt>
                <c:pt idx="9">
                  <c:v>8.43</c:v>
                </c:pt>
                <c:pt idx="10">
                  <c:v>8.43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'H. azteca pH'!$B$11</c:f>
              <c:strCache>
                <c:ptCount val="1"/>
                <c:pt idx="0">
                  <c:v>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'H. azteca pH'!$D$8:$N$8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pH'!$D$11:$N$11</c:f>
              <c:numCache>
                <c:formatCode>0.00</c:formatCode>
                <c:ptCount val="11"/>
                <c:pt idx="0">
                  <c:v>8.31</c:v>
                </c:pt>
                <c:pt idx="1">
                  <c:v>8.2899999999999991</c:v>
                </c:pt>
                <c:pt idx="2">
                  <c:v>8.36</c:v>
                </c:pt>
                <c:pt idx="3">
                  <c:v>8.3699999999999992</c:v>
                </c:pt>
                <c:pt idx="4">
                  <c:v>8.36</c:v>
                </c:pt>
                <c:pt idx="5">
                  <c:v>8.32</c:v>
                </c:pt>
                <c:pt idx="6">
                  <c:v>8.3000000000000007</c:v>
                </c:pt>
                <c:pt idx="7">
                  <c:v>8.24</c:v>
                </c:pt>
                <c:pt idx="8">
                  <c:v>8.2200000000000006</c:v>
                </c:pt>
                <c:pt idx="9">
                  <c:v>8.24</c:v>
                </c:pt>
                <c:pt idx="10">
                  <c:v>8.1999999999999993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'H. azteca pH'!$B$12</c:f>
              <c:strCache>
                <c:ptCount val="1"/>
                <c:pt idx="0">
                  <c:v>W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'H. azteca pH'!$D$8:$N$8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pH'!$D$12:$N$12</c:f>
              <c:numCache>
                <c:formatCode>0.00</c:formatCode>
                <c:ptCount val="11"/>
                <c:pt idx="0">
                  <c:v>8.19</c:v>
                </c:pt>
                <c:pt idx="1">
                  <c:v>8.14</c:v>
                </c:pt>
                <c:pt idx="2">
                  <c:v>8.25</c:v>
                </c:pt>
                <c:pt idx="3">
                  <c:v>8.34</c:v>
                </c:pt>
                <c:pt idx="4">
                  <c:v>8.3699999999999992</c:v>
                </c:pt>
                <c:pt idx="5">
                  <c:v>8.36</c:v>
                </c:pt>
                <c:pt idx="6">
                  <c:v>8.33</c:v>
                </c:pt>
                <c:pt idx="7">
                  <c:v>8.3000000000000007</c:v>
                </c:pt>
                <c:pt idx="8">
                  <c:v>8.33</c:v>
                </c:pt>
                <c:pt idx="9">
                  <c:v>8.2899999999999991</c:v>
                </c:pt>
                <c:pt idx="10">
                  <c:v>8.2799999999999994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'H. azteca pH'!$B$13</c:f>
              <c:strCache>
                <c:ptCount val="1"/>
                <c:pt idx="0">
                  <c:v>DWN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'H. azteca pH'!$D$8:$N$8</c:f>
              <c:strCache>
                <c:ptCount val="11"/>
                <c:pt idx="0">
                  <c:v>Initial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  <c:pt idx="9">
                  <c:v>Day 9</c:v>
                </c:pt>
                <c:pt idx="10">
                  <c:v>Day 10</c:v>
                </c:pt>
              </c:strCache>
            </c:strRef>
          </c:cat>
          <c:val>
            <c:numRef>
              <c:f>'H. azteca pH'!$D$13:$N$13</c:f>
              <c:numCache>
                <c:formatCode>0.00</c:formatCode>
                <c:ptCount val="11"/>
                <c:pt idx="0">
                  <c:v>8.34</c:v>
                </c:pt>
                <c:pt idx="1">
                  <c:v>8.25</c:v>
                </c:pt>
                <c:pt idx="2">
                  <c:v>8.34</c:v>
                </c:pt>
                <c:pt idx="3">
                  <c:v>8.41</c:v>
                </c:pt>
                <c:pt idx="4">
                  <c:v>8.42</c:v>
                </c:pt>
                <c:pt idx="5">
                  <c:v>8.36</c:v>
                </c:pt>
                <c:pt idx="6">
                  <c:v>8.33</c:v>
                </c:pt>
                <c:pt idx="7">
                  <c:v>8.31</c:v>
                </c:pt>
                <c:pt idx="8">
                  <c:v>8.35</c:v>
                </c:pt>
                <c:pt idx="9">
                  <c:v>8.3800000000000008</c:v>
                </c:pt>
                <c:pt idx="10">
                  <c:v>8.33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5808"/>
        <c:axId val="57337728"/>
      </c:lineChart>
      <c:catAx>
        <c:axId val="573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37728"/>
        <c:crosses val="autoZero"/>
        <c:auto val="1"/>
        <c:lblAlgn val="ctr"/>
        <c:lblOffset val="100"/>
        <c:tickMarkSkip val="1"/>
        <c:noMultiLvlLbl val="0"/>
      </c:catAx>
      <c:valAx>
        <c:axId val="5733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pH (s.u.)</a:t>
                </a:r>
              </a:p>
            </c:rich>
          </c:tx>
          <c:layout>
            <c:manualLayout>
              <c:xMode val="edge"/>
              <c:yMode val="edge"/>
              <c:x val="8.9934775771233037E-3"/>
              <c:y val="0.464014224702527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3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6000000000000234" l="0.75000000000000222" r="0.75000000000000222" t="1" header="0.5" footer="0.5"/>
    <c:pageSetup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466726</xdr:colOff>
      <xdr:row>16</xdr:row>
      <xdr:rowOff>76200</xdr:rowOff>
    </xdr:from>
    <xdr:to>
      <xdr:col>11</xdr:col>
      <xdr:colOff>371476</xdr:colOff>
      <xdr:row>49</xdr:row>
      <xdr:rowOff>61913</xdr:rowOff>
    </xdr:to>
    <xdr:graphicFrame macro="">
      <xdr:nvGraphicFramePr>
        <xdr:cNvPr id="1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17</xdr:row>
      <xdr:rowOff>142874</xdr:rowOff>
    </xdr:from>
    <xdr:to>
      <xdr:col>11</xdr:col>
      <xdr:colOff>300037</xdr:colOff>
      <xdr:row>50</xdr:row>
      <xdr:rowOff>128586</xdr:rowOff>
    </xdr:to>
    <xdr:graphicFrame macro="">
      <xdr:nvGraphicFramePr>
        <xdr:cNvPr id="63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0.86907</cdr:x>
      <cdr:y>0.19274</cdr:y>
    </cdr:from>
    <cdr:to>
      <cdr:x>0.92682</cdr:x>
      <cdr:y>0.25751</cdr:y>
    </cdr:to>
    <cdr:sp macro="" textlink="">
      <cdr:nvSpPr>
        <cdr:cNvPr id="6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46776" y="1057472"/>
          <a:ext cx="528066" cy="355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0.70585</cdr:x>
      <cdr:y>0.22764</cdr:y>
    </cdr:from>
    <cdr:to>
      <cdr:x>0.74844</cdr:x>
      <cdr:y>0.29755</cdr:y>
    </cdr:to>
    <cdr:sp macro="" textlink="">
      <cdr:nvSpPr>
        <cdr:cNvPr id="645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4289" y="1248924"/>
          <a:ext cx="389424" cy="383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AB</a:t>
          </a:r>
        </a:p>
      </cdr:txBody>
    </cdr:sp>
  </cdr:relSizeAnchor>
  <cdr:relSizeAnchor xmlns:cdr="http://schemas.openxmlformats.org/drawingml/2006/chartDrawing">
    <cdr:from>
      <cdr:x>0.17421</cdr:x>
      <cdr:y>0.27918</cdr:y>
    </cdr:from>
    <cdr:to>
      <cdr:x>0.22247</cdr:x>
      <cdr:y>0.34005</cdr:y>
    </cdr:to>
    <cdr:sp macro="" textlink="">
      <cdr:nvSpPr>
        <cdr:cNvPr id="645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2991" y="1531705"/>
          <a:ext cx="441290" cy="333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0.34704</cdr:x>
      <cdr:y>0.21784</cdr:y>
    </cdr:from>
    <cdr:to>
      <cdr:x>0.39036</cdr:x>
      <cdr:y>0.27997</cdr:y>
    </cdr:to>
    <cdr:sp macro="" textlink="">
      <cdr:nvSpPr>
        <cdr:cNvPr id="645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3369" y="1195157"/>
          <a:ext cx="396118" cy="340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0.84737</cdr:x>
      <cdr:y>0.81602</cdr:y>
    </cdr:from>
    <cdr:to>
      <cdr:x>0.85108</cdr:x>
      <cdr:y>0.82612</cdr:y>
    </cdr:to>
    <cdr:sp macro="" textlink="">
      <cdr:nvSpPr>
        <cdr:cNvPr id="645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08027" y="5560560"/>
          <a:ext cx="34183" cy="6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0.53827</cdr:x>
      <cdr:y>0.32948</cdr:y>
    </cdr:from>
    <cdr:to>
      <cdr:x>0.55831</cdr:x>
      <cdr:y>0.39277</cdr:y>
    </cdr:to>
    <cdr:sp macro="" textlink="">
      <cdr:nvSpPr>
        <cdr:cNvPr id="6452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1960" y="1807657"/>
          <a:ext cx="183245" cy="347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20</xdr:row>
      <xdr:rowOff>38099</xdr:rowOff>
    </xdr:from>
    <xdr:to>
      <xdr:col>14</xdr:col>
      <xdr:colOff>341842</xdr:colOff>
      <xdr:row>54</xdr:row>
      <xdr:rowOff>126999</xdr:rowOff>
    </xdr:to>
    <xdr:graphicFrame macro="">
      <xdr:nvGraphicFramePr>
        <xdr:cNvPr id="6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316705</xdr:colOff>
      <xdr:row>17</xdr:row>
      <xdr:rowOff>61912</xdr:rowOff>
    </xdr:from>
    <xdr:to>
      <xdr:col>14</xdr:col>
      <xdr:colOff>507205</xdr:colOff>
      <xdr:row>50</xdr:row>
      <xdr:rowOff>47625</xdr:rowOff>
    </xdr:to>
    <xdr:graphicFrame macro="">
      <xdr:nvGraphicFramePr>
        <xdr:cNvPr id="302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20</xdr:row>
      <xdr:rowOff>38099</xdr:rowOff>
    </xdr:from>
    <xdr:to>
      <xdr:col>14</xdr:col>
      <xdr:colOff>316707</xdr:colOff>
      <xdr:row>53</xdr:row>
      <xdr:rowOff>23812</xdr:rowOff>
    </xdr:to>
    <xdr:graphicFrame macro="">
      <xdr:nvGraphicFramePr>
        <xdr:cNvPr id="304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0.49972</cdr:x>
      <cdr:y>0.18622</cdr:y>
    </cdr:from>
    <cdr:to>
      <cdr:x>0.53917</cdr:x>
      <cdr:y>0.23481</cdr:y>
    </cdr:to>
    <cdr:sp macro="" textlink="">
      <cdr:nvSpPr>
        <cdr:cNvPr id="143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616495" y="974584"/>
          <a:ext cx="266584" cy="360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0.15675</cdr:x>
      <cdr:y>0.18513</cdr:y>
    </cdr:from>
    <cdr:to>
      <cdr:x>0.20501</cdr:x>
      <cdr:y>0.23895</cdr:y>
    </cdr:to>
    <cdr:sp macro="" textlink="">
      <cdr:nvSpPr>
        <cdr:cNvPr id="143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1506289" y="942664"/>
          <a:ext cx="295278" cy="441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0.76852</cdr:x>
      <cdr:y>0.40161</cdr:y>
    </cdr:from>
    <cdr:to>
      <cdr:x>0.80596</cdr:x>
      <cdr:y>0.4599</cdr:y>
    </cdr:to>
    <cdr:sp macro="" textlink="">
      <cdr:nvSpPr>
        <cdr:cNvPr id="143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08657" y="2386330"/>
          <a:ext cx="433280" cy="345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0.49306</cdr:x>
      <cdr:y>0.48253</cdr:y>
    </cdr:from>
    <cdr:to>
      <cdr:x>0.59893</cdr:x>
      <cdr:y>0.58339</cdr:y>
    </cdr:to>
    <cdr:sp macro="" textlink="">
      <cdr:nvSpPr>
        <cdr:cNvPr id="1434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5008" y="2866573"/>
          <a:ext cx="1228106" cy="598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1148" rIns="54864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25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25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0.00412</cdr:x>
      <cdr:y>0.00803</cdr:y>
    </cdr:from>
    <cdr:to>
      <cdr:x>0.0728</cdr:x>
      <cdr:y>0.09978</cdr:y>
    </cdr:to>
    <cdr:sp macro="" textlink="">
      <cdr:nvSpPr>
        <cdr:cNvPr id="1434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94826" cy="544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0.33751</cdr:x>
      <cdr:y>0.18467</cdr:y>
    </cdr:from>
    <cdr:to>
      <cdr:x>0.3696</cdr:x>
      <cdr:y>0.22216</cdr:y>
    </cdr:to>
    <cdr:sp macro="" textlink="">
      <cdr:nvSpPr>
        <cdr:cNvPr id="1435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225" y="1013161"/>
          <a:ext cx="293431" cy="205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0.00412</cdr:x>
      <cdr:y>0.00803</cdr:y>
    </cdr:from>
    <cdr:to>
      <cdr:x>0.0728</cdr:x>
      <cdr:y>0.09978</cdr:y>
    </cdr:to>
    <cdr:sp macro="" textlink="">
      <cdr:nvSpPr>
        <cdr:cNvPr id="1435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94826" cy="544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0.67856</cdr:x>
      <cdr:y>0.18737</cdr:y>
    </cdr:from>
    <cdr:to>
      <cdr:x>0.7058</cdr:x>
      <cdr:y>0.23179</cdr:y>
    </cdr:to>
    <cdr:sp macro="" textlink="">
      <cdr:nvSpPr>
        <cdr:cNvPr id="143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4753" y="1027972"/>
          <a:ext cx="249082" cy="2437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0.85092</cdr:x>
      <cdr:y>0.18237</cdr:y>
    </cdr:from>
    <cdr:to>
      <cdr:x>0.89656</cdr:x>
      <cdr:y>0.22703</cdr:y>
    </cdr:to>
    <cdr:sp macro="" textlink="">
      <cdr:nvSpPr>
        <cdr:cNvPr id="1435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80831" y="1000543"/>
          <a:ext cx="417332" cy="245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1285874</xdr:colOff>
      <xdr:row>17</xdr:row>
      <xdr:rowOff>161924</xdr:rowOff>
    </xdr:from>
    <xdr:to>
      <xdr:col>12</xdr:col>
      <xdr:colOff>35718</xdr:colOff>
      <xdr:row>50</xdr:row>
      <xdr:rowOff>147636</xdr:rowOff>
    </xdr:to>
    <xdr:graphicFrame macro="">
      <xdr:nvGraphicFramePr>
        <xdr:cNvPr id="900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0.67436</cdr:x>
      <cdr:y>0.30535</cdr:y>
    </cdr:from>
    <cdr:to>
      <cdr:x>0.7278</cdr:x>
      <cdr:y>0.38628</cdr:y>
    </cdr:to>
    <cdr:sp macro="" textlink="">
      <cdr:nvSpPr>
        <cdr:cNvPr id="6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5024" y="1641003"/>
          <a:ext cx="490927" cy="434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0.15504</cdr:x>
      <cdr:y>0.27945</cdr:y>
    </cdr:from>
    <cdr:to>
      <cdr:x>0.20652</cdr:x>
      <cdr:y>0.34304</cdr:y>
    </cdr:to>
    <cdr:sp macro="" textlink="">
      <cdr:nvSpPr>
        <cdr:cNvPr id="645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4279" y="1501780"/>
          <a:ext cx="472922" cy="341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0.84849</cdr:x>
      <cdr:y>0.2878</cdr:y>
    </cdr:from>
    <cdr:to>
      <cdr:x>0.90367</cdr:x>
      <cdr:y>0.36323</cdr:y>
    </cdr:to>
    <cdr:sp macro="" textlink="">
      <cdr:nvSpPr>
        <cdr:cNvPr id="645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4673" y="1546652"/>
          <a:ext cx="506912" cy="405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0.32743</cdr:x>
      <cdr:y>0.16677</cdr:y>
    </cdr:from>
    <cdr:to>
      <cdr:x>0.38138</cdr:x>
      <cdr:y>0.23964</cdr:y>
    </cdr:to>
    <cdr:sp macro="" textlink="">
      <cdr:nvSpPr>
        <cdr:cNvPr id="645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7932" y="896235"/>
          <a:ext cx="495613" cy="391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0.84737</cdr:x>
      <cdr:y>0.81602</cdr:y>
    </cdr:from>
    <cdr:to>
      <cdr:x>0.85108</cdr:x>
      <cdr:y>0.82612</cdr:y>
    </cdr:to>
    <cdr:sp macro="" textlink="">
      <cdr:nvSpPr>
        <cdr:cNvPr id="645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08027" y="5560560"/>
          <a:ext cx="34183" cy="6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0.50298</cdr:x>
      <cdr:y>0.34966</cdr:y>
    </cdr:from>
    <cdr:to>
      <cdr:x>0.55332</cdr:x>
      <cdr:y>0.43062</cdr:y>
    </cdr:to>
    <cdr:sp macro="" textlink="">
      <cdr:nvSpPr>
        <cdr:cNvPr id="6452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0659" y="1879099"/>
          <a:ext cx="462450" cy="4350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38100</xdr:rowOff>
    </xdr:from>
    <xdr:to>
      <xdr:col>14</xdr:col>
      <xdr:colOff>392907</xdr:colOff>
      <xdr:row>53</xdr:row>
      <xdr:rowOff>23812</xdr:rowOff>
    </xdr:to>
    <xdr:graphicFrame macro="">
      <xdr:nvGraphicFramePr>
        <xdr:cNvPr id="306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19</xdr:row>
      <xdr:rowOff>38099</xdr:rowOff>
    </xdr:from>
    <xdr:to>
      <xdr:col>14</xdr:col>
      <xdr:colOff>328613</xdr:colOff>
      <xdr:row>52</xdr:row>
      <xdr:rowOff>23812</xdr:rowOff>
    </xdr:to>
    <xdr:graphicFrame macro="">
      <xdr:nvGraphicFramePr>
        <xdr:cNvPr id="308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350043</xdr:colOff>
      <xdr:row>21</xdr:row>
      <xdr:rowOff>26192</xdr:rowOff>
    </xdr:from>
    <xdr:to>
      <xdr:col>15</xdr:col>
      <xdr:colOff>40481</xdr:colOff>
      <xdr:row>54</xdr:row>
      <xdr:rowOff>11903</xdr:rowOff>
    </xdr:to>
    <xdr:graphicFrame macro="">
      <xdr:nvGraphicFramePr>
        <xdr:cNvPr id="310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623887</xdr:colOff>
      <xdr:row>20</xdr:row>
      <xdr:rowOff>128586</xdr:rowOff>
    </xdr:from>
    <xdr:to>
      <xdr:col>12</xdr:col>
      <xdr:colOff>28574</xdr:colOff>
      <xdr:row>53</xdr:row>
      <xdr:rowOff>114299</xdr:rowOff>
    </xdr:to>
    <xdr:graphicFrame macro="">
      <xdr:nvGraphicFramePr>
        <xdr:cNvPr id="255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0.18073</cdr:x>
      <cdr:y>0.11534</cdr:y>
    </cdr:from>
    <cdr:to>
      <cdr:x>0.21862</cdr:x>
      <cdr:y>0.16028</cdr:y>
    </cdr:to>
    <cdr:sp macro="" textlink="">
      <cdr:nvSpPr>
        <cdr:cNvPr id="143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2585" y="632828"/>
          <a:ext cx="346466" cy="246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0.76852</cdr:x>
      <cdr:y>0.40161</cdr:y>
    </cdr:from>
    <cdr:to>
      <cdr:x>0.80596</cdr:x>
      <cdr:y>0.4599</cdr:y>
    </cdr:to>
    <cdr:sp macro="" textlink="">
      <cdr:nvSpPr>
        <cdr:cNvPr id="143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08657" y="2386330"/>
          <a:ext cx="433280" cy="345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0.49355</cdr:x>
      <cdr:y>0.48253</cdr:y>
    </cdr:from>
    <cdr:to>
      <cdr:x>0.59967</cdr:x>
      <cdr:y>0.58339</cdr:y>
    </cdr:to>
    <cdr:sp macro="" textlink="">
      <cdr:nvSpPr>
        <cdr:cNvPr id="1434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5008" y="2866573"/>
          <a:ext cx="1228106" cy="598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1148" rIns="54864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25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25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0.00412</cdr:x>
      <cdr:y>0.00803</cdr:y>
    </cdr:from>
    <cdr:to>
      <cdr:x>0.0728</cdr:x>
      <cdr:y>0.09978</cdr:y>
    </cdr:to>
    <cdr:sp macro="" textlink="">
      <cdr:nvSpPr>
        <cdr:cNvPr id="1434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94826" cy="544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0.35142</cdr:x>
      <cdr:y>0.1151</cdr:y>
    </cdr:from>
    <cdr:to>
      <cdr:x>0.37758</cdr:x>
      <cdr:y>0.1611</cdr:y>
    </cdr:to>
    <cdr:sp macro="" textlink="">
      <cdr:nvSpPr>
        <cdr:cNvPr id="1435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3339" y="631481"/>
          <a:ext cx="239298" cy="252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0.00412</cdr:x>
      <cdr:y>0.00803</cdr:y>
    </cdr:from>
    <cdr:to>
      <cdr:x>0.0728</cdr:x>
      <cdr:y>0.09978</cdr:y>
    </cdr:to>
    <cdr:sp macro="" textlink="">
      <cdr:nvSpPr>
        <cdr:cNvPr id="1435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94826" cy="544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0.51878</cdr:x>
      <cdr:y>0.11233</cdr:y>
    </cdr:from>
    <cdr:to>
      <cdr:x>0.54356</cdr:x>
      <cdr:y>0.15602</cdr:y>
    </cdr:to>
    <cdr:sp macro="" textlink="">
      <cdr:nvSpPr>
        <cdr:cNvPr id="1435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724" y="616287"/>
          <a:ext cx="226589" cy="239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0.68464</cdr:x>
      <cdr:y>0.12042</cdr:y>
    </cdr:from>
    <cdr:to>
      <cdr:x>0.71459</cdr:x>
      <cdr:y>0.16272</cdr:y>
    </cdr:to>
    <cdr:sp macro="" textlink="">
      <cdr:nvSpPr>
        <cdr:cNvPr id="143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0348" y="660676"/>
          <a:ext cx="273863" cy="232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0.85025</cdr:x>
      <cdr:y>0.11412</cdr:y>
    </cdr:from>
    <cdr:to>
      <cdr:x>0.88081</cdr:x>
      <cdr:y>0.16053</cdr:y>
    </cdr:to>
    <cdr:sp macro="" textlink="">
      <cdr:nvSpPr>
        <cdr:cNvPr id="1435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4649" y="626091"/>
          <a:ext cx="279499" cy="254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9"/>
  <sheetViews>
    <sheetView tabSelected="1" zoomScale="80" zoomScaleNormal="80" zoomScaleSheetLayoutView="90" workbookViewId="0"/>
  </sheetViews>
  <sheetFormatPr defaultRowHeight="12.75" x14ac:dyDescent="0.2"/>
  <cols>
    <col min="1" max="1" width="17.7109375" customWidth="1"/>
    <col min="2" max="3" width="25.5703125" customWidth="1"/>
    <col min="5" max="5" width="10.5703125" customWidth="1"/>
    <col min="7" max="7" width="8.42578125" customWidth="1"/>
    <col min="8" max="8" width="8.7109375" customWidth="1"/>
    <col min="9" max="9" width="9" customWidth="1"/>
    <col min="10" max="10" width="6.5703125" customWidth="1"/>
    <col min="11" max="11" width="8.42578125" customWidth="1"/>
    <col min="12" max="12" width="7" customWidth="1"/>
    <col min="13" max="13" width="4.5703125" bestFit="1" customWidth="1"/>
    <col min="14" max="14" width="5.140625" customWidth="1"/>
  </cols>
  <sheetData>
    <row r="2" spans="1:14" s="45" customFormat="1" ht="18" customHeight="1" x14ac:dyDescent="0.25">
      <c r="A2" s="79" t="s">
        <v>54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4" ht="18" x14ac:dyDescent="0.25">
      <c r="A3" s="79" t="s">
        <v>75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ht="18.75" x14ac:dyDescent="0.3">
      <c r="A4" s="79" t="s">
        <v>32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4" ht="18" x14ac:dyDescent="0.25">
      <c r="A5" s="79" t="s">
        <v>76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4" ht="18" x14ac:dyDescent="0.25">
      <c r="A6" s="79" t="s">
        <v>77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9" spans="1:14" x14ac:dyDescent="0.2">
      <c r="B9" s="8"/>
      <c r="C9" s="8"/>
      <c r="D9" s="83" t="s">
        <v>5</v>
      </c>
      <c r="E9" s="84"/>
      <c r="F9" s="84"/>
      <c r="G9" s="84"/>
      <c r="H9" s="84"/>
      <c r="I9" s="84"/>
      <c r="J9" s="84"/>
      <c r="K9" s="84"/>
      <c r="L9" s="8"/>
      <c r="M9" s="8"/>
      <c r="N9" s="8"/>
    </row>
    <row r="10" spans="1:14" x14ac:dyDescent="0.2">
      <c r="A10" s="29" t="s">
        <v>31</v>
      </c>
      <c r="B10" s="29" t="s">
        <v>28</v>
      </c>
      <c r="C10" s="29" t="s">
        <v>30</v>
      </c>
      <c r="D10" s="29" t="s">
        <v>2</v>
      </c>
      <c r="E10" s="29">
        <v>2</v>
      </c>
      <c r="F10" s="29">
        <v>3</v>
      </c>
      <c r="G10" s="29">
        <v>4</v>
      </c>
      <c r="H10" s="29">
        <v>5</v>
      </c>
      <c r="I10" s="29">
        <v>6</v>
      </c>
      <c r="J10" s="29">
        <v>7</v>
      </c>
      <c r="K10" s="22">
        <v>8</v>
      </c>
      <c r="L10" s="29" t="s">
        <v>4</v>
      </c>
      <c r="M10" s="28" t="s">
        <v>20</v>
      </c>
    </row>
    <row r="11" spans="1:14" x14ac:dyDescent="0.2">
      <c r="A11" s="29" t="s">
        <v>3</v>
      </c>
      <c r="B11" s="29" t="s">
        <v>1</v>
      </c>
      <c r="C11" s="30" t="s">
        <v>42</v>
      </c>
      <c r="D11" s="29">
        <v>80</v>
      </c>
      <c r="E11" s="29">
        <v>50</v>
      </c>
      <c r="F11" s="29">
        <v>100</v>
      </c>
      <c r="G11" s="29">
        <v>100</v>
      </c>
      <c r="H11" s="29">
        <v>90</v>
      </c>
      <c r="I11" s="29">
        <v>100</v>
      </c>
      <c r="J11" s="29">
        <v>90</v>
      </c>
      <c r="K11" s="22">
        <v>100</v>
      </c>
      <c r="L11" s="34">
        <f>AVERAGE(D11,E11,F11,G11,H11,I11,J11,K11)</f>
        <v>88.75</v>
      </c>
      <c r="M11" s="43">
        <f>STDEV(D11,E11,F11,G11,H11,I11,J11,K11)/2.828</f>
        <v>6.1063939198507695</v>
      </c>
    </row>
    <row r="12" spans="1:14" x14ac:dyDescent="0.2">
      <c r="A12" s="46" t="s">
        <v>63</v>
      </c>
      <c r="B12" s="72" t="s">
        <v>67</v>
      </c>
      <c r="C12" s="31" t="s">
        <v>71</v>
      </c>
      <c r="D12" s="29">
        <v>100</v>
      </c>
      <c r="E12" s="29">
        <v>70</v>
      </c>
      <c r="F12" s="29">
        <v>100</v>
      </c>
      <c r="G12" s="29">
        <v>100</v>
      </c>
      <c r="H12" s="29">
        <v>100</v>
      </c>
      <c r="I12" s="29">
        <v>80</v>
      </c>
      <c r="J12" s="29">
        <v>100</v>
      </c>
      <c r="K12" s="22">
        <v>70</v>
      </c>
      <c r="L12" s="34">
        <f>AVERAGE(D12,E12,F12,G12,H12,I12,J12,K12)</f>
        <v>90</v>
      </c>
      <c r="M12" s="43">
        <f>STDEV(D12,E12,F12,G12,H12,I12,J12,K12)/2.828</f>
        <v>5.0007551710505487</v>
      </c>
    </row>
    <row r="13" spans="1:14" x14ac:dyDescent="0.2">
      <c r="A13" s="46" t="s">
        <v>64</v>
      </c>
      <c r="B13" s="46" t="s">
        <v>68</v>
      </c>
      <c r="C13" s="31" t="s">
        <v>72</v>
      </c>
      <c r="D13" s="29">
        <v>90</v>
      </c>
      <c r="E13" s="29">
        <v>100</v>
      </c>
      <c r="F13" s="29">
        <v>90</v>
      </c>
      <c r="G13" s="29">
        <v>90</v>
      </c>
      <c r="H13" s="29">
        <v>100</v>
      </c>
      <c r="I13" s="29">
        <v>90</v>
      </c>
      <c r="J13" s="29">
        <v>100</v>
      </c>
      <c r="K13" s="22">
        <v>80</v>
      </c>
      <c r="L13" s="34">
        <f>AVERAGE(D13,E13,F13,G13,H13,I13,J13,K13)</f>
        <v>92.5</v>
      </c>
      <c r="M13" s="43">
        <f>STDEV(D13,E13,F13,G13,H13,I13,J13,K13)/2.828</f>
        <v>2.5003775855252743</v>
      </c>
    </row>
    <row r="14" spans="1:14" x14ac:dyDescent="0.2">
      <c r="A14" s="46" t="s">
        <v>65</v>
      </c>
      <c r="B14" s="46" t="s">
        <v>69</v>
      </c>
      <c r="C14" s="31" t="s">
        <v>73</v>
      </c>
      <c r="D14" s="29">
        <v>90</v>
      </c>
      <c r="E14" s="29">
        <v>80</v>
      </c>
      <c r="F14" s="29">
        <v>100</v>
      </c>
      <c r="G14" s="29">
        <v>100</v>
      </c>
      <c r="H14" s="29">
        <v>100</v>
      </c>
      <c r="I14" s="29">
        <v>80</v>
      </c>
      <c r="J14" s="29">
        <v>70</v>
      </c>
      <c r="K14" s="22">
        <v>100</v>
      </c>
      <c r="L14" s="34">
        <f>AVERAGE(D14,E14,F14,G14,H14,I14,J14,K14)</f>
        <v>90</v>
      </c>
      <c r="M14" s="43">
        <f>STDEV(D14,E14,F14,G14,H14,I14,J14,K14)/2.828</f>
        <v>4.2264095096690015</v>
      </c>
    </row>
    <row r="15" spans="1:14" ht="25.5" x14ac:dyDescent="0.2">
      <c r="A15" s="46" t="s">
        <v>66</v>
      </c>
      <c r="B15" s="46" t="s">
        <v>70</v>
      </c>
      <c r="C15" s="31" t="s">
        <v>74</v>
      </c>
      <c r="D15" s="29">
        <v>90</v>
      </c>
      <c r="E15" s="29">
        <v>100</v>
      </c>
      <c r="F15" s="29">
        <v>100</v>
      </c>
      <c r="G15" s="29">
        <v>100</v>
      </c>
      <c r="H15" s="29">
        <v>80</v>
      </c>
      <c r="I15" s="29">
        <v>100</v>
      </c>
      <c r="J15" s="29">
        <v>100</v>
      </c>
      <c r="K15" s="22">
        <v>90</v>
      </c>
      <c r="L15" s="34">
        <f>AVERAGE(D15,E15,F15,G15,H15,I15,J15,K15)</f>
        <v>95</v>
      </c>
      <c r="M15" s="43">
        <f>STDEV(D15,E15,F15,G15,H15,I15,J15,K15)/2.828</f>
        <v>2.6730160750298957</v>
      </c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6"/>
      <c r="M16" s="6"/>
    </row>
    <row r="17" spans="1:13" x14ac:dyDescent="0.2">
      <c r="A17" s="3"/>
      <c r="B17" s="3"/>
      <c r="C17" s="3"/>
      <c r="D17" s="2"/>
      <c r="E17" s="2"/>
      <c r="F17" s="2"/>
      <c r="G17" s="2"/>
      <c r="H17" s="2"/>
      <c r="I17" s="2"/>
      <c r="J17" s="2"/>
      <c r="K17" s="2"/>
      <c r="L17" s="7"/>
      <c r="M17" s="6"/>
    </row>
    <row r="18" spans="1:13" x14ac:dyDescent="0.2">
      <c r="D18" s="7"/>
      <c r="E18" s="6"/>
      <c r="F18" s="6"/>
    </row>
    <row r="19" spans="1:13" x14ac:dyDescent="0.2">
      <c r="D19" s="7"/>
      <c r="E19" s="6"/>
      <c r="F19" s="6"/>
    </row>
    <row r="20" spans="1:13" x14ac:dyDescent="0.2">
      <c r="D20" s="7"/>
      <c r="E20" s="6"/>
      <c r="F20" s="6"/>
    </row>
    <row r="21" spans="1:13" x14ac:dyDescent="0.2">
      <c r="D21" s="7"/>
      <c r="E21" s="6"/>
      <c r="F21" s="6"/>
    </row>
    <row r="22" spans="1:13" x14ac:dyDescent="0.2">
      <c r="D22" s="7"/>
      <c r="E22" s="6"/>
      <c r="F22" s="6"/>
    </row>
    <row r="23" spans="1:13" x14ac:dyDescent="0.2">
      <c r="D23" s="7"/>
      <c r="E23" s="6"/>
      <c r="F23" s="6"/>
    </row>
    <row r="27" spans="1:13" x14ac:dyDescent="0.2">
      <c r="A27" s="1"/>
      <c r="B27" s="1"/>
      <c r="C27" s="1"/>
      <c r="D27" s="1"/>
    </row>
    <row r="55" spans="1:17" s="13" customFormat="1" x14ac:dyDescent="0.2">
      <c r="A55" s="4" t="s">
        <v>43</v>
      </c>
    </row>
    <row r="56" spans="1:17" s="13" customFormat="1" x14ac:dyDescent="0.2">
      <c r="D56" s="16"/>
      <c r="E56" s="16"/>
      <c r="F56" s="16"/>
      <c r="H56" s="82"/>
      <c r="I56" s="82"/>
      <c r="K56" s="16"/>
    </row>
    <row r="57" spans="1:17" s="13" customFormat="1" x14ac:dyDescent="0.2">
      <c r="A57" s="9"/>
      <c r="B57" s="9"/>
      <c r="C57" s="9"/>
      <c r="D57" s="9"/>
      <c r="E57" s="9"/>
      <c r="F57" s="9"/>
      <c r="G57" s="9"/>
      <c r="H57" s="9"/>
      <c r="I57" s="18"/>
      <c r="J57" s="9"/>
      <c r="K57" s="9"/>
      <c r="L57" s="80"/>
      <c r="M57" s="80"/>
    </row>
    <row r="58" spans="1:17" s="13" customFormat="1" ht="11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81"/>
      <c r="M58" s="81"/>
      <c r="O58" s="9"/>
      <c r="P58" s="9"/>
      <c r="Q58" s="9"/>
    </row>
    <row r="59" spans="1:17" s="13" customFormat="1" hidden="1" x14ac:dyDescent="0.2">
      <c r="A59" s="4"/>
      <c r="B59" s="4"/>
      <c r="C59" s="4"/>
      <c r="D59" s="14"/>
      <c r="E59" s="14"/>
      <c r="F59" s="14"/>
      <c r="G59" s="14"/>
      <c r="H59" s="14"/>
      <c r="I59" s="14"/>
      <c r="J59" s="4"/>
      <c r="K59" s="12"/>
      <c r="L59" s="81"/>
      <c r="M59" s="81"/>
      <c r="O59" s="4"/>
      <c r="P59" s="4"/>
      <c r="Q59" s="4"/>
    </row>
    <row r="60" spans="1:17" s="13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81"/>
      <c r="M60" s="81"/>
      <c r="O60" s="4"/>
      <c r="P60" s="4"/>
      <c r="Q60" s="4"/>
    </row>
    <row r="61" spans="1:17" s="13" customFormat="1" x14ac:dyDescent="0.2">
      <c r="A61" s="4"/>
      <c r="B61" s="4"/>
      <c r="C61" s="4"/>
      <c r="D61" s="4"/>
      <c r="E61" s="4"/>
      <c r="F61" s="4"/>
      <c r="G61" s="4"/>
      <c r="H61" s="4"/>
      <c r="I61" s="9"/>
      <c r="J61" s="9"/>
      <c r="K61" s="4"/>
      <c r="L61" s="80"/>
      <c r="M61" s="80"/>
      <c r="O61" s="4"/>
      <c r="P61" s="4"/>
      <c r="Q61" s="4"/>
    </row>
    <row r="62" spans="1:17" s="13" customFormat="1" x14ac:dyDescent="0.2">
      <c r="A62"/>
      <c r="B62" s="4"/>
      <c r="C62" s="4"/>
      <c r="D62" s="4"/>
      <c r="E62" s="4"/>
      <c r="F62" s="4"/>
      <c r="G62" s="4"/>
      <c r="H62" s="4"/>
      <c r="I62" s="9"/>
      <c r="J62" s="9"/>
      <c r="K62" s="4"/>
      <c r="L62" s="80"/>
      <c r="M62" s="80"/>
      <c r="O62" s="4"/>
      <c r="P62" s="4"/>
      <c r="Q62" s="4"/>
    </row>
    <row r="63" spans="1:17" s="13" customFormat="1" x14ac:dyDescent="0.2">
      <c r="B63" s="4"/>
      <c r="C63" s="4"/>
      <c r="D63" s="11"/>
      <c r="E63" s="4"/>
      <c r="F63" s="11"/>
      <c r="G63" s="4"/>
      <c r="H63" s="11"/>
      <c r="I63" s="9"/>
      <c r="J63" s="9"/>
      <c r="K63" s="11"/>
      <c r="L63" s="80"/>
      <c r="M63" s="80"/>
      <c r="O63" s="4"/>
      <c r="P63" s="4"/>
      <c r="Q63" s="4"/>
    </row>
    <row r="64" spans="1:17" s="13" customFormat="1" x14ac:dyDescent="0.2">
      <c r="A64" s="4"/>
      <c r="B64" s="4"/>
      <c r="C64" s="4"/>
      <c r="D64" s="11"/>
      <c r="E64" s="4"/>
      <c r="F64" s="11"/>
      <c r="G64" s="4"/>
      <c r="H64" s="11"/>
      <c r="I64" s="9"/>
      <c r="J64" s="9"/>
      <c r="K64" s="11"/>
      <c r="L64" s="80"/>
      <c r="M64" s="80"/>
      <c r="O64" s="4"/>
      <c r="P64" s="4"/>
      <c r="Q64" s="4"/>
    </row>
    <row r="82" spans="2:3" x14ac:dyDescent="0.2">
      <c r="B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C89" s="2"/>
    </row>
  </sheetData>
  <mergeCells count="15">
    <mergeCell ref="L64:M64"/>
    <mergeCell ref="L62:M62"/>
    <mergeCell ref="L59:M59"/>
    <mergeCell ref="D9:K9"/>
    <mergeCell ref="A3:M3"/>
    <mergeCell ref="A2:M2"/>
    <mergeCell ref="A4:M4"/>
    <mergeCell ref="L63:M63"/>
    <mergeCell ref="L57:M57"/>
    <mergeCell ref="L58:M58"/>
    <mergeCell ref="A6:M6"/>
    <mergeCell ref="L61:M61"/>
    <mergeCell ref="L60:M60"/>
    <mergeCell ref="A5:M5"/>
    <mergeCell ref="H56:I56"/>
  </mergeCells>
  <phoneticPr fontId="5" type="noConversion"/>
  <printOptions horizontalCentered="1"/>
  <pageMargins left="0.75" right="0.75" top="1" bottom="1" header="0.5" footer="0.5"/>
  <pageSetup scale="5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zoomScale="80" zoomScaleNormal="80" zoomScaleSheetLayoutView="90" workbookViewId="0">
      <selection activeCell="C10" sqref="C10:C13"/>
    </sheetView>
  </sheetViews>
  <sheetFormatPr defaultRowHeight="12.75" x14ac:dyDescent="0.2"/>
  <cols>
    <col min="1" max="1" width="11.7109375" customWidth="1"/>
    <col min="2" max="2" width="24.85546875" bestFit="1" customWidth="1"/>
    <col min="3" max="3" width="25" customWidth="1"/>
    <col min="4" max="4" width="7.85546875" customWidth="1"/>
    <col min="5" max="5" width="8.28515625" customWidth="1"/>
    <col min="6" max="6" width="7.85546875" customWidth="1"/>
    <col min="7" max="7" width="7" customWidth="1"/>
    <col min="8" max="8" width="7.42578125" customWidth="1"/>
    <col min="9" max="16" width="7.7109375" customWidth="1"/>
  </cols>
  <sheetData>
    <row r="2" spans="1:16" ht="18" x14ac:dyDescent="0.25">
      <c r="A2" s="79" t="s">
        <v>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" x14ac:dyDescent="0.25">
      <c r="A3" s="79" t="str">
        <f>'C. tentans Survival'!A3:M3</f>
        <v xml:space="preserve"> Iron River at Tri-County Recreation Corridor Sediments 2013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8.75" x14ac:dyDescent="0.3">
      <c r="A4" s="86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18" x14ac:dyDescent="0.25">
      <c r="A5" s="79" t="s">
        <v>18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6" x14ac:dyDescent="0.2">
      <c r="A8" s="30" t="s">
        <v>31</v>
      </c>
      <c r="B8" s="29" t="s">
        <v>28</v>
      </c>
      <c r="C8" s="29" t="s">
        <v>30</v>
      </c>
      <c r="D8" s="29" t="s">
        <v>9</v>
      </c>
      <c r="E8" s="29" t="s">
        <v>6</v>
      </c>
      <c r="F8" s="29" t="s">
        <v>7</v>
      </c>
      <c r="G8" s="29" t="s">
        <v>8</v>
      </c>
      <c r="H8" s="29" t="s">
        <v>10</v>
      </c>
      <c r="I8" s="29" t="s">
        <v>11</v>
      </c>
      <c r="J8" s="29" t="s">
        <v>12</v>
      </c>
      <c r="K8" s="29" t="s">
        <v>13</v>
      </c>
      <c r="L8" s="29" t="s">
        <v>14</v>
      </c>
      <c r="M8" s="29" t="s">
        <v>15</v>
      </c>
      <c r="N8" s="22" t="s">
        <v>21</v>
      </c>
      <c r="O8" s="62" t="s">
        <v>4</v>
      </c>
      <c r="P8" s="29" t="s">
        <v>29</v>
      </c>
    </row>
    <row r="9" spans="1:16" x14ac:dyDescent="0.2">
      <c r="A9" s="29" t="str">
        <f>'C. tentans Survival'!A11</f>
        <v>LC</v>
      </c>
      <c r="B9" s="29" t="str">
        <f>'C. tentans Survival'!B11</f>
        <v>Lab Control</v>
      </c>
      <c r="C9" s="30" t="s">
        <v>42</v>
      </c>
      <c r="D9" s="32">
        <v>8.4600000000000009</v>
      </c>
      <c r="E9" s="32">
        <v>8.39</v>
      </c>
      <c r="F9" s="32">
        <v>8.4450000000000003</v>
      </c>
      <c r="G9" s="32">
        <v>8.4700000000000006</v>
      </c>
      <c r="H9" s="32">
        <v>8.43</v>
      </c>
      <c r="I9" s="32">
        <v>8.3800000000000008</v>
      </c>
      <c r="J9" s="32">
        <v>8.3699999999999992</v>
      </c>
      <c r="K9" s="32">
        <v>8.35</v>
      </c>
      <c r="L9" s="32">
        <v>8.3800000000000008</v>
      </c>
      <c r="M9" s="32">
        <v>8.36</v>
      </c>
      <c r="N9" s="26">
        <v>8.3699999999999992</v>
      </c>
      <c r="O9" s="27">
        <f>AVERAGE(E9:N9)</f>
        <v>8.3945000000000007</v>
      </c>
      <c r="P9" s="32">
        <f>STDEV(D9:N9)</f>
        <v>4.2688086479400277E-2</v>
      </c>
    </row>
    <row r="10" spans="1:16" x14ac:dyDescent="0.2">
      <c r="A10" s="29" t="str">
        <f>'C. tentans Survival'!A12</f>
        <v>FX000493</v>
      </c>
      <c r="B10" s="29" t="str">
        <f>'C. tentans Survival'!B12</f>
        <v>UPS</v>
      </c>
      <c r="C10" s="31" t="s">
        <v>71</v>
      </c>
      <c r="D10" s="32">
        <v>8.31</v>
      </c>
      <c r="E10" s="32">
        <v>8.35</v>
      </c>
      <c r="F10" s="32">
        <v>8.48</v>
      </c>
      <c r="G10" s="32">
        <v>8.49</v>
      </c>
      <c r="H10" s="32">
        <v>8.5</v>
      </c>
      <c r="I10" s="32">
        <v>8.44</v>
      </c>
      <c r="J10" s="32">
        <v>8.41</v>
      </c>
      <c r="K10" s="32">
        <v>8.3800000000000008</v>
      </c>
      <c r="L10" s="32">
        <v>8.42</v>
      </c>
      <c r="M10" s="32">
        <v>8.43</v>
      </c>
      <c r="N10" s="26">
        <v>8.43</v>
      </c>
      <c r="O10" s="27">
        <f>AVERAGE(E10:N10)</f>
        <v>8.4330000000000016</v>
      </c>
      <c r="P10" s="32">
        <f>STDEV(D10:N10)</f>
        <v>5.8449667547075312E-2</v>
      </c>
    </row>
    <row r="11" spans="1:16" x14ac:dyDescent="0.2">
      <c r="A11" s="29" t="str">
        <f>'C. tentans Survival'!A13</f>
        <v>FX000494</v>
      </c>
      <c r="B11" s="29" t="str">
        <f>'C. tentans Survival'!B13</f>
        <v>E</v>
      </c>
      <c r="C11" s="31" t="s">
        <v>72</v>
      </c>
      <c r="D11" s="32">
        <v>8.31</v>
      </c>
      <c r="E11" s="32">
        <v>8.2899999999999991</v>
      </c>
      <c r="F11" s="32">
        <v>8.36</v>
      </c>
      <c r="G11" s="32">
        <v>8.3699999999999992</v>
      </c>
      <c r="H11" s="32">
        <v>8.36</v>
      </c>
      <c r="I11" s="32">
        <v>8.32</v>
      </c>
      <c r="J11" s="32">
        <v>8.3000000000000007</v>
      </c>
      <c r="K11" s="32">
        <v>8.24</v>
      </c>
      <c r="L11" s="32">
        <v>8.2200000000000006</v>
      </c>
      <c r="M11" s="32">
        <v>8.24</v>
      </c>
      <c r="N11" s="26">
        <v>8.1999999999999993</v>
      </c>
      <c r="O11" s="27">
        <f>AVERAGE(E11:N11)</f>
        <v>8.2900000000000009</v>
      </c>
      <c r="P11" s="32">
        <f>STDEV(D11:N11)</f>
        <v>5.9635254978608193E-2</v>
      </c>
    </row>
    <row r="12" spans="1:16" x14ac:dyDescent="0.2">
      <c r="A12" s="29" t="str">
        <f>'C. tentans Survival'!A14</f>
        <v>FX000495</v>
      </c>
      <c r="B12" s="29" t="str">
        <f>'C. tentans Survival'!B14</f>
        <v>W</v>
      </c>
      <c r="C12" s="31" t="s">
        <v>73</v>
      </c>
      <c r="D12" s="32">
        <v>8.19</v>
      </c>
      <c r="E12" s="32">
        <v>8.14</v>
      </c>
      <c r="F12" s="32">
        <v>8.25</v>
      </c>
      <c r="G12" s="32">
        <v>8.34</v>
      </c>
      <c r="H12" s="32">
        <v>8.3699999999999992</v>
      </c>
      <c r="I12" s="32">
        <v>8.36</v>
      </c>
      <c r="J12" s="32">
        <v>8.33</v>
      </c>
      <c r="K12" s="32">
        <v>8.3000000000000007</v>
      </c>
      <c r="L12" s="32">
        <v>8.33</v>
      </c>
      <c r="M12" s="32">
        <v>8.2899999999999991</v>
      </c>
      <c r="N12" s="26">
        <v>8.2799999999999994</v>
      </c>
      <c r="O12" s="27">
        <f>AVERAGE(E12:N12)</f>
        <v>8.2990000000000013</v>
      </c>
      <c r="P12" s="32">
        <f>STDEV(D12:N12)</f>
        <v>7.1617671765360283E-2</v>
      </c>
    </row>
    <row r="13" spans="1:16" ht="25.5" x14ac:dyDescent="0.2">
      <c r="A13" s="29" t="str">
        <f>'C. tentans Survival'!A15</f>
        <v>FX000496</v>
      </c>
      <c r="B13" s="29" t="str">
        <f>'C. tentans Survival'!B15</f>
        <v>DWN</v>
      </c>
      <c r="C13" s="31" t="s">
        <v>74</v>
      </c>
      <c r="D13" s="32">
        <v>8.34</v>
      </c>
      <c r="E13" s="32">
        <v>8.25</v>
      </c>
      <c r="F13" s="32">
        <v>8.34</v>
      </c>
      <c r="G13" s="32">
        <v>8.41</v>
      </c>
      <c r="H13" s="32">
        <v>8.42</v>
      </c>
      <c r="I13" s="32">
        <v>8.36</v>
      </c>
      <c r="J13" s="32">
        <v>8.33</v>
      </c>
      <c r="K13" s="32">
        <v>8.31</v>
      </c>
      <c r="L13" s="32">
        <v>8.35</v>
      </c>
      <c r="M13" s="32">
        <v>8.3800000000000008</v>
      </c>
      <c r="N13" s="26">
        <v>8.33</v>
      </c>
      <c r="O13" s="27">
        <f>AVERAGE(E13:N13)</f>
        <v>8.347999999999999</v>
      </c>
      <c r="P13" s="32">
        <f>STDEV(D13:N13)</f>
        <v>4.6923535478671917E-2</v>
      </c>
    </row>
    <row r="14" spans="1:16" x14ac:dyDescent="0.2">
      <c r="A14" s="2"/>
      <c r="E14" s="5"/>
      <c r="O14" s="15"/>
    </row>
    <row r="58" ht="11.25" customHeight="1" x14ac:dyDescent="0.2"/>
    <row r="59" hidden="1" x14ac:dyDescent="0.2"/>
  </sheetData>
  <mergeCells count="4">
    <mergeCell ref="A3:P3"/>
    <mergeCell ref="A4:P4"/>
    <mergeCell ref="A5:P5"/>
    <mergeCell ref="A2:P2"/>
  </mergeCells>
  <printOptions horizontalCentered="1"/>
  <pageMargins left="0.75" right="0.75" top="1" bottom="1" header="0.5" footer="0.5"/>
  <pageSetup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zoomScale="80" zoomScaleNormal="80" zoomScaleSheetLayoutView="90" workbookViewId="0">
      <selection activeCell="C10" sqref="C10:C13"/>
    </sheetView>
  </sheetViews>
  <sheetFormatPr defaultRowHeight="12.75" x14ac:dyDescent="0.2"/>
  <cols>
    <col min="1" max="1" width="11.7109375" customWidth="1"/>
    <col min="2" max="2" width="26.85546875" customWidth="1"/>
    <col min="3" max="3" width="25" customWidth="1"/>
    <col min="4" max="4" width="7.85546875" customWidth="1"/>
    <col min="5" max="5" width="8.28515625" customWidth="1"/>
    <col min="6" max="6" width="7.85546875" customWidth="1"/>
    <col min="7" max="7" width="7" customWidth="1"/>
    <col min="8" max="8" width="7.42578125" customWidth="1"/>
    <col min="9" max="16" width="7.7109375" customWidth="1"/>
  </cols>
  <sheetData>
    <row r="2" spans="1:16" ht="18" x14ac:dyDescent="0.25">
      <c r="A2" s="79" t="s">
        <v>51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" x14ac:dyDescent="0.25">
      <c r="A3" s="79" t="str">
        <f>'C. tentans Survival'!A3:M3</f>
        <v xml:space="preserve"> Iron River at Tri-County Recreation Corridor Sediments 2013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8.75" x14ac:dyDescent="0.3">
      <c r="A4" s="86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18.75" customHeight="1" x14ac:dyDescent="0.25">
      <c r="A5" s="79" t="s">
        <v>60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6" x14ac:dyDescent="0.2">
      <c r="A8" s="30" t="s">
        <v>31</v>
      </c>
      <c r="B8" s="29" t="s">
        <v>28</v>
      </c>
      <c r="C8" s="29" t="s">
        <v>30</v>
      </c>
      <c r="D8" s="29" t="s">
        <v>9</v>
      </c>
      <c r="E8" s="29" t="s">
        <v>6</v>
      </c>
      <c r="F8" s="29" t="s">
        <v>7</v>
      </c>
      <c r="G8" s="29" t="s">
        <v>8</v>
      </c>
      <c r="H8" s="29" t="s">
        <v>10</v>
      </c>
      <c r="I8" s="29" t="s">
        <v>11</v>
      </c>
      <c r="J8" s="29" t="s">
        <v>12</v>
      </c>
      <c r="K8" s="29" t="s">
        <v>13</v>
      </c>
      <c r="L8" s="29" t="s">
        <v>14</v>
      </c>
      <c r="M8" s="29" t="s">
        <v>15</v>
      </c>
      <c r="N8" s="22" t="s">
        <v>21</v>
      </c>
      <c r="O8" s="62" t="s">
        <v>4</v>
      </c>
      <c r="P8" s="29" t="s">
        <v>29</v>
      </c>
    </row>
    <row r="9" spans="1:16" x14ac:dyDescent="0.2">
      <c r="A9" s="29" t="str">
        <f>'C. tentans Survival'!A11</f>
        <v>LC</v>
      </c>
      <c r="B9" s="29" t="str">
        <f>'C. tentans Survival'!B11</f>
        <v>Lab Control</v>
      </c>
      <c r="C9" s="30" t="s">
        <v>42</v>
      </c>
      <c r="D9" s="47">
        <v>23.3</v>
      </c>
      <c r="E9" s="47">
        <v>23</v>
      </c>
      <c r="F9" s="47">
        <v>23</v>
      </c>
      <c r="G9" s="47">
        <v>23.3</v>
      </c>
      <c r="H9" s="47">
        <v>23</v>
      </c>
      <c r="I9" s="47">
        <v>22.9</v>
      </c>
      <c r="J9" s="47">
        <v>23.2</v>
      </c>
      <c r="K9" s="47">
        <v>22.9</v>
      </c>
      <c r="L9" s="47">
        <v>23.1</v>
      </c>
      <c r="M9" s="47">
        <v>22.9</v>
      </c>
      <c r="N9" s="48">
        <v>23.3</v>
      </c>
      <c r="O9" s="24">
        <f>AVERAGE(E9:N9)</f>
        <v>23.06</v>
      </c>
      <c r="P9" s="34">
        <f>STDEV(D9:N9)</f>
        <v>0.16624188291872741</v>
      </c>
    </row>
    <row r="10" spans="1:16" x14ac:dyDescent="0.2">
      <c r="A10" s="29" t="str">
        <f>'C. tentans Survival'!A12</f>
        <v>FX000493</v>
      </c>
      <c r="B10" s="29" t="str">
        <f>'C. tentans Survival'!B12</f>
        <v>UPS</v>
      </c>
      <c r="C10" s="31" t="s">
        <v>71</v>
      </c>
      <c r="D10" s="47">
        <v>23.4</v>
      </c>
      <c r="E10" s="47">
        <v>23.2</v>
      </c>
      <c r="F10" s="47">
        <v>23</v>
      </c>
      <c r="G10" s="47">
        <v>23.4</v>
      </c>
      <c r="H10" s="47">
        <v>23.1</v>
      </c>
      <c r="I10" s="47">
        <v>23</v>
      </c>
      <c r="J10" s="47">
        <v>23.2</v>
      </c>
      <c r="K10" s="47">
        <v>23</v>
      </c>
      <c r="L10" s="47">
        <v>23.1</v>
      </c>
      <c r="M10" s="47">
        <v>23</v>
      </c>
      <c r="N10" s="48">
        <v>23.4</v>
      </c>
      <c r="O10" s="24">
        <f>AVERAGE(E10:N10)</f>
        <v>23.139999999999997</v>
      </c>
      <c r="P10" s="34">
        <f>STDEV(D10:N10)</f>
        <v>0.16895400127092078</v>
      </c>
    </row>
    <row r="11" spans="1:16" x14ac:dyDescent="0.2">
      <c r="A11" s="29" t="str">
        <f>'C. tentans Survival'!A13</f>
        <v>FX000494</v>
      </c>
      <c r="B11" s="29" t="str">
        <f>'C. tentans Survival'!B13</f>
        <v>E</v>
      </c>
      <c r="C11" s="31" t="s">
        <v>72</v>
      </c>
      <c r="D11" s="47">
        <v>23.1</v>
      </c>
      <c r="E11" s="47">
        <v>23.1</v>
      </c>
      <c r="F11" s="47">
        <v>23</v>
      </c>
      <c r="G11" s="47">
        <v>23.3</v>
      </c>
      <c r="H11" s="47">
        <v>23.1</v>
      </c>
      <c r="I11" s="47">
        <v>22.8</v>
      </c>
      <c r="J11" s="47">
        <v>23.1</v>
      </c>
      <c r="K11" s="47">
        <v>22.8</v>
      </c>
      <c r="L11" s="47">
        <v>23.1</v>
      </c>
      <c r="M11" s="47">
        <v>22.8</v>
      </c>
      <c r="N11" s="48">
        <v>23.3</v>
      </c>
      <c r="O11" s="24">
        <f>AVERAGE(E11:N11)</f>
        <v>23.040000000000003</v>
      </c>
      <c r="P11" s="34">
        <f>STDEV(D11:N11)</f>
        <v>0.18090680674665829</v>
      </c>
    </row>
    <row r="12" spans="1:16" x14ac:dyDescent="0.2">
      <c r="A12" s="29" t="str">
        <f>'C. tentans Survival'!A14</f>
        <v>FX000495</v>
      </c>
      <c r="B12" s="29" t="str">
        <f>'C. tentans Survival'!B14</f>
        <v>W</v>
      </c>
      <c r="C12" s="31" t="s">
        <v>73</v>
      </c>
      <c r="D12" s="47">
        <v>23.3</v>
      </c>
      <c r="E12" s="47">
        <v>23.2</v>
      </c>
      <c r="F12" s="47">
        <v>23.1</v>
      </c>
      <c r="G12" s="47">
        <v>23.3</v>
      </c>
      <c r="H12" s="47">
        <v>23.1</v>
      </c>
      <c r="I12" s="47">
        <v>23</v>
      </c>
      <c r="J12" s="47">
        <v>23.2</v>
      </c>
      <c r="K12" s="47">
        <v>23</v>
      </c>
      <c r="L12" s="47">
        <v>23.2</v>
      </c>
      <c r="M12" s="47">
        <v>23</v>
      </c>
      <c r="N12" s="48">
        <v>23.3</v>
      </c>
      <c r="O12" s="24">
        <f>AVERAGE(E12:N12)</f>
        <v>23.139999999999997</v>
      </c>
      <c r="P12" s="34">
        <f>STDEV(D12:N12)</f>
        <v>0.12135597524338362</v>
      </c>
    </row>
    <row r="13" spans="1:16" ht="25.5" x14ac:dyDescent="0.2">
      <c r="A13" s="29" t="str">
        <f>'C. tentans Survival'!A15</f>
        <v>FX000496</v>
      </c>
      <c r="B13" s="29" t="str">
        <f>'C. tentans Survival'!B15</f>
        <v>DWN</v>
      </c>
      <c r="C13" s="31" t="s">
        <v>74</v>
      </c>
      <c r="D13" s="47">
        <v>23.1</v>
      </c>
      <c r="E13" s="47">
        <v>23.1</v>
      </c>
      <c r="F13" s="47">
        <v>23</v>
      </c>
      <c r="G13" s="47">
        <v>23.3</v>
      </c>
      <c r="H13" s="47">
        <v>23</v>
      </c>
      <c r="I13" s="47">
        <v>22.9</v>
      </c>
      <c r="J13" s="47">
        <v>23.1</v>
      </c>
      <c r="K13" s="47">
        <v>22.8</v>
      </c>
      <c r="L13" s="47">
        <v>23</v>
      </c>
      <c r="M13" s="47">
        <v>22.9</v>
      </c>
      <c r="N13" s="48">
        <v>23.3</v>
      </c>
      <c r="O13" s="24">
        <f>AVERAGE(E13:N13)</f>
        <v>23.040000000000003</v>
      </c>
      <c r="P13" s="34">
        <f>STDEV(D13:N13)</f>
        <v>0.15724907862137982</v>
      </c>
    </row>
    <row r="14" spans="1:16" x14ac:dyDescent="0.2">
      <c r="A14" s="2"/>
    </row>
    <row r="58" ht="11.25" customHeight="1" x14ac:dyDescent="0.2"/>
    <row r="59" hidden="1" x14ac:dyDescent="0.2"/>
  </sheetData>
  <mergeCells count="4">
    <mergeCell ref="A3:P3"/>
    <mergeCell ref="A4:P4"/>
    <mergeCell ref="A5:P5"/>
    <mergeCell ref="A2:P2"/>
  </mergeCells>
  <printOptions horizontalCentered="1"/>
  <pageMargins left="0.75" right="0.75" top="1" bottom="1" header="0.5" footer="0.5"/>
  <pageSetup scale="6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9"/>
  <sheetViews>
    <sheetView zoomScale="80" zoomScaleNormal="80" zoomScaleSheetLayoutView="90" workbookViewId="0">
      <selection activeCell="E16" sqref="E16"/>
    </sheetView>
  </sheetViews>
  <sheetFormatPr defaultRowHeight="12.75" x14ac:dyDescent="0.2"/>
  <cols>
    <col min="1" max="1" width="11.7109375" customWidth="1"/>
    <col min="2" max="2" width="25.42578125" customWidth="1"/>
    <col min="3" max="3" width="25" customWidth="1"/>
    <col min="4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bestFit="1" customWidth="1"/>
    <col min="9" max="9" width="12.28515625" bestFit="1" customWidth="1"/>
    <col min="10" max="10" width="11.5703125" bestFit="1" customWidth="1"/>
    <col min="11" max="11" width="12.28515625" bestFit="1" customWidth="1"/>
  </cols>
  <sheetData>
    <row r="2" spans="1:12" ht="18" x14ac:dyDescent="0.25">
      <c r="A2" s="79" t="s">
        <v>52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ht="18" x14ac:dyDescent="0.25">
      <c r="A3" s="79" t="str">
        <f>'C. tentans Survival'!A3:M3</f>
        <v xml:space="preserve"> Iron River at Tri-County Recreation Corridor Sediments 2013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ht="18.75" x14ac:dyDescent="0.3">
      <c r="A4" s="86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2" ht="18" x14ac:dyDescent="0.25">
      <c r="A5" s="79" t="s">
        <v>37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2">
      <c r="D7" s="90" t="s">
        <v>59</v>
      </c>
      <c r="E7" s="91"/>
      <c r="F7" s="90" t="s">
        <v>36</v>
      </c>
      <c r="G7" s="92"/>
      <c r="H7" s="90" t="s">
        <v>38</v>
      </c>
      <c r="I7" s="93"/>
      <c r="J7" s="90" t="s">
        <v>39</v>
      </c>
      <c r="K7" s="91"/>
      <c r="L7" s="21"/>
    </row>
    <row r="8" spans="1:12" x14ac:dyDescent="0.2">
      <c r="A8" s="30" t="s">
        <v>31</v>
      </c>
      <c r="B8" s="29" t="s">
        <v>28</v>
      </c>
      <c r="C8" s="22" t="s">
        <v>30</v>
      </c>
      <c r="D8" s="64" t="s">
        <v>34</v>
      </c>
      <c r="E8" s="65" t="s">
        <v>35</v>
      </c>
      <c r="F8" s="64" t="s">
        <v>34</v>
      </c>
      <c r="G8" s="66" t="s">
        <v>35</v>
      </c>
      <c r="H8" s="64" t="s">
        <v>34</v>
      </c>
      <c r="I8" s="66" t="s">
        <v>35</v>
      </c>
      <c r="J8" s="64" t="s">
        <v>34</v>
      </c>
      <c r="K8" s="65" t="s">
        <v>35</v>
      </c>
      <c r="L8" s="21"/>
    </row>
    <row r="9" spans="1:12" x14ac:dyDescent="0.2">
      <c r="A9" s="29" t="str">
        <f>'C. tentans Survival'!A11</f>
        <v>LC</v>
      </c>
      <c r="B9" s="29" t="str">
        <f>'C. tentans Survival'!B11</f>
        <v>Lab Control</v>
      </c>
      <c r="C9" s="23" t="s">
        <v>42</v>
      </c>
      <c r="D9" s="49">
        <v>637</v>
      </c>
      <c r="E9" s="50">
        <v>690</v>
      </c>
      <c r="F9" s="49">
        <v>200</v>
      </c>
      <c r="G9" s="49">
        <v>220</v>
      </c>
      <c r="H9" s="49">
        <v>290</v>
      </c>
      <c r="I9" s="51">
        <v>275</v>
      </c>
      <c r="J9" s="54">
        <v>0.124</v>
      </c>
      <c r="K9" s="77">
        <v>0.111</v>
      </c>
      <c r="L9" s="21"/>
    </row>
    <row r="10" spans="1:12" x14ac:dyDescent="0.2">
      <c r="A10" s="29" t="str">
        <f>'C. tentans Survival'!A12</f>
        <v>FX000493</v>
      </c>
      <c r="B10" s="29" t="str">
        <f>'C. tentans Survival'!B12</f>
        <v>UPS</v>
      </c>
      <c r="C10" s="31" t="s">
        <v>71</v>
      </c>
      <c r="D10" s="49">
        <v>522</v>
      </c>
      <c r="E10" s="50">
        <v>671</v>
      </c>
      <c r="F10" s="49">
        <v>176</v>
      </c>
      <c r="G10" s="49">
        <v>208</v>
      </c>
      <c r="H10" s="49">
        <v>260</v>
      </c>
      <c r="I10" s="51">
        <v>305</v>
      </c>
      <c r="J10" s="54">
        <v>0.122</v>
      </c>
      <c r="K10" s="77">
        <v>0.106</v>
      </c>
      <c r="L10" s="21"/>
    </row>
    <row r="11" spans="1:12" x14ac:dyDescent="0.2">
      <c r="A11" s="29" t="str">
        <f>'C. tentans Survival'!A13</f>
        <v>FX000494</v>
      </c>
      <c r="B11" s="29" t="str">
        <f>'C. tentans Survival'!B13</f>
        <v>E</v>
      </c>
      <c r="C11" s="31" t="s">
        <v>72</v>
      </c>
      <c r="D11" s="49">
        <v>532</v>
      </c>
      <c r="E11" s="50">
        <v>685</v>
      </c>
      <c r="F11" s="49">
        <v>184</v>
      </c>
      <c r="G11" s="49">
        <v>236</v>
      </c>
      <c r="H11" s="49">
        <v>270</v>
      </c>
      <c r="I11" s="51">
        <v>320</v>
      </c>
      <c r="J11" s="54">
        <v>0.25700000000000001</v>
      </c>
      <c r="K11" s="77">
        <v>0.78500000000000003</v>
      </c>
      <c r="L11" s="21"/>
    </row>
    <row r="12" spans="1:12" x14ac:dyDescent="0.2">
      <c r="A12" s="29" t="str">
        <f>'C. tentans Survival'!A14</f>
        <v>FX000495</v>
      </c>
      <c r="B12" s="29" t="str">
        <f>'C. tentans Survival'!B14</f>
        <v>W</v>
      </c>
      <c r="C12" s="31" t="s">
        <v>73</v>
      </c>
      <c r="D12" s="49">
        <v>543</v>
      </c>
      <c r="E12" s="50">
        <v>640</v>
      </c>
      <c r="F12" s="49">
        <v>176</v>
      </c>
      <c r="G12" s="49">
        <v>212</v>
      </c>
      <c r="H12" s="49">
        <v>260</v>
      </c>
      <c r="I12" s="51">
        <v>310</v>
      </c>
      <c r="J12" s="54">
        <v>0.23100000000000001</v>
      </c>
      <c r="K12" s="77">
        <v>0.16</v>
      </c>
      <c r="L12" s="21"/>
    </row>
    <row r="13" spans="1:12" ht="25.5" x14ac:dyDescent="0.2">
      <c r="A13" s="29" t="str">
        <f>'C. tentans Survival'!A15</f>
        <v>FX000496</v>
      </c>
      <c r="B13" s="29" t="str">
        <f>'C. tentans Survival'!B15</f>
        <v>DWN</v>
      </c>
      <c r="C13" s="31" t="s">
        <v>74</v>
      </c>
      <c r="D13" s="49">
        <v>516</v>
      </c>
      <c r="E13" s="50">
        <v>640</v>
      </c>
      <c r="F13" s="49">
        <v>180</v>
      </c>
      <c r="G13" s="49">
        <v>212</v>
      </c>
      <c r="H13" s="49">
        <v>255</v>
      </c>
      <c r="I13" s="51">
        <v>300</v>
      </c>
      <c r="J13" s="54">
        <v>0.17199999999999999</v>
      </c>
      <c r="K13" s="77">
        <v>0.111</v>
      </c>
      <c r="L13" s="21"/>
    </row>
    <row r="14" spans="1:12" x14ac:dyDescent="0.2">
      <c r="A14" s="2"/>
    </row>
    <row r="58" ht="11.25" customHeight="1" x14ac:dyDescent="0.2"/>
    <row r="59" hidden="1" x14ac:dyDescent="0.2"/>
  </sheetData>
  <mergeCells count="8">
    <mergeCell ref="A2:K2"/>
    <mergeCell ref="A3:K3"/>
    <mergeCell ref="A4:K4"/>
    <mergeCell ref="A5:K5"/>
    <mergeCell ref="D7:E7"/>
    <mergeCell ref="F7:G7"/>
    <mergeCell ref="J7:K7"/>
    <mergeCell ref="H7:I7"/>
  </mergeCells>
  <printOptions horizontalCentered="1"/>
  <pageMargins left="0.75" right="0.75" top="1" bottom="1" header="0.5" footer="0.5"/>
  <pageSetup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20"/>
  <sheetViews>
    <sheetView zoomScale="75" workbookViewId="0">
      <selection activeCell="A9" sqref="A9:D88"/>
    </sheetView>
  </sheetViews>
  <sheetFormatPr defaultRowHeight="12.75" x14ac:dyDescent="0.2"/>
  <cols>
    <col min="1" max="1" width="25.5703125" customWidth="1"/>
    <col min="3" max="3" width="10.5703125" customWidth="1"/>
    <col min="5" max="5" width="8.7109375" style="2" customWidth="1"/>
    <col min="6" max="6" width="9" customWidth="1"/>
    <col min="7" max="7" width="6.5703125" customWidth="1"/>
    <col min="8" max="8" width="8.42578125" customWidth="1"/>
    <col min="9" max="9" width="7" customWidth="1"/>
    <col min="10" max="10" width="4.5703125" bestFit="1" customWidth="1"/>
    <col min="11" max="13" width="5.140625" customWidth="1"/>
  </cols>
  <sheetData>
    <row r="2" spans="1:13" ht="18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3" ht="18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3" ht="18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7" spans="1:13" x14ac:dyDescent="0.2">
      <c r="A7" s="94"/>
      <c r="B7" s="94"/>
      <c r="C7" s="94"/>
      <c r="D7" s="94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57" t="s">
        <v>0</v>
      </c>
      <c r="B8" s="57" t="s">
        <v>22</v>
      </c>
      <c r="C8" s="57" t="s">
        <v>23</v>
      </c>
      <c r="D8" s="57" t="s">
        <v>25</v>
      </c>
      <c r="E8" s="37"/>
      <c r="F8" s="2"/>
      <c r="G8" s="2"/>
      <c r="H8" s="2"/>
      <c r="I8" s="2"/>
      <c r="J8" s="2"/>
      <c r="K8" s="3"/>
    </row>
    <row r="9" spans="1:13" x14ac:dyDescent="0.2">
      <c r="A9" s="57" t="s">
        <v>3</v>
      </c>
      <c r="B9" s="57">
        <v>1</v>
      </c>
      <c r="C9" s="57" t="s">
        <v>24</v>
      </c>
      <c r="D9" s="73">
        <v>80</v>
      </c>
      <c r="F9" s="2"/>
      <c r="G9" s="2"/>
      <c r="H9" s="2"/>
      <c r="I9" s="7"/>
      <c r="J9" s="6"/>
      <c r="K9" s="6"/>
    </row>
    <row r="10" spans="1:13" x14ac:dyDescent="0.2">
      <c r="A10" s="57" t="s">
        <v>3</v>
      </c>
      <c r="B10" s="57">
        <v>2</v>
      </c>
      <c r="C10" s="57" t="s">
        <v>24</v>
      </c>
      <c r="D10" s="73">
        <v>50</v>
      </c>
      <c r="F10" s="2"/>
      <c r="G10" s="2"/>
      <c r="H10" s="2"/>
      <c r="I10" s="7"/>
      <c r="J10" s="6"/>
      <c r="K10" s="6"/>
    </row>
    <row r="11" spans="1:13" x14ac:dyDescent="0.2">
      <c r="A11" s="57" t="s">
        <v>3</v>
      </c>
      <c r="B11" s="57">
        <v>3</v>
      </c>
      <c r="C11" s="57" t="s">
        <v>24</v>
      </c>
      <c r="D11" s="73">
        <v>100</v>
      </c>
      <c r="F11" s="2"/>
      <c r="G11" s="2"/>
      <c r="H11" s="2"/>
      <c r="I11" s="7"/>
      <c r="J11" s="6"/>
      <c r="K11" s="6"/>
    </row>
    <row r="12" spans="1:13" x14ac:dyDescent="0.2">
      <c r="A12" s="57" t="s">
        <v>3</v>
      </c>
      <c r="B12" s="57">
        <v>4</v>
      </c>
      <c r="C12" s="57" t="s">
        <v>24</v>
      </c>
      <c r="D12" s="73">
        <v>100</v>
      </c>
      <c r="F12" s="2"/>
      <c r="G12" s="2"/>
      <c r="H12" s="2"/>
      <c r="I12" s="7"/>
      <c r="J12" s="6"/>
      <c r="K12" s="6"/>
    </row>
    <row r="13" spans="1:13" x14ac:dyDescent="0.2">
      <c r="A13" s="57" t="s">
        <v>3</v>
      </c>
      <c r="B13" s="57">
        <v>5</v>
      </c>
      <c r="C13" s="57" t="s">
        <v>24</v>
      </c>
      <c r="D13" s="73">
        <v>90</v>
      </c>
      <c r="F13" s="2"/>
      <c r="G13" s="2"/>
      <c r="H13" s="2"/>
      <c r="I13" s="7"/>
      <c r="J13" s="6"/>
      <c r="K13" s="6"/>
    </row>
    <row r="14" spans="1:13" x14ac:dyDescent="0.2">
      <c r="A14" s="57" t="s">
        <v>3</v>
      </c>
      <c r="B14" s="57">
        <v>6</v>
      </c>
      <c r="C14" s="57" t="s">
        <v>24</v>
      </c>
      <c r="D14" s="73">
        <v>100</v>
      </c>
      <c r="F14" s="2"/>
      <c r="G14" s="2"/>
      <c r="H14" s="2"/>
      <c r="I14" s="7"/>
      <c r="J14" s="6"/>
      <c r="K14" s="6"/>
    </row>
    <row r="15" spans="1:13" x14ac:dyDescent="0.2">
      <c r="A15" s="57" t="s">
        <v>3</v>
      </c>
      <c r="B15" s="57">
        <v>7</v>
      </c>
      <c r="C15" s="57" t="s">
        <v>24</v>
      </c>
      <c r="D15" s="73">
        <v>90</v>
      </c>
      <c r="F15" s="2"/>
      <c r="G15" s="2"/>
      <c r="H15" s="2"/>
      <c r="I15" s="7"/>
      <c r="J15" s="6"/>
      <c r="K15" s="6"/>
    </row>
    <row r="16" spans="1:13" x14ac:dyDescent="0.2">
      <c r="A16" s="57" t="s">
        <v>3</v>
      </c>
      <c r="B16" s="59">
        <v>8</v>
      </c>
      <c r="C16" s="57" t="s">
        <v>24</v>
      </c>
      <c r="D16" s="73">
        <v>100</v>
      </c>
    </row>
    <row r="17" spans="1:5" x14ac:dyDescent="0.2">
      <c r="A17" s="57" t="s">
        <v>3</v>
      </c>
      <c r="B17" s="57">
        <v>1</v>
      </c>
      <c r="C17" s="60" t="s">
        <v>26</v>
      </c>
      <c r="D17" s="59">
        <v>90</v>
      </c>
      <c r="E17" s="37"/>
    </row>
    <row r="18" spans="1:5" x14ac:dyDescent="0.2">
      <c r="A18" s="57" t="s">
        <v>3</v>
      </c>
      <c r="B18" s="57">
        <v>2</v>
      </c>
      <c r="C18" s="60" t="s">
        <v>26</v>
      </c>
      <c r="D18" s="59">
        <v>100</v>
      </c>
      <c r="E18" s="37"/>
    </row>
    <row r="19" spans="1:5" x14ac:dyDescent="0.2">
      <c r="A19" s="57" t="s">
        <v>3</v>
      </c>
      <c r="B19" s="57">
        <v>3</v>
      </c>
      <c r="C19" s="60" t="s">
        <v>26</v>
      </c>
      <c r="D19" s="59">
        <v>100</v>
      </c>
      <c r="E19" s="37"/>
    </row>
    <row r="20" spans="1:5" x14ac:dyDescent="0.2">
      <c r="A20" s="57" t="s">
        <v>3</v>
      </c>
      <c r="B20" s="57">
        <v>4</v>
      </c>
      <c r="C20" s="60" t="s">
        <v>26</v>
      </c>
      <c r="D20" s="59">
        <v>100</v>
      </c>
      <c r="E20" s="37"/>
    </row>
    <row r="21" spans="1:5" x14ac:dyDescent="0.2">
      <c r="A21" s="57" t="s">
        <v>3</v>
      </c>
      <c r="B21" s="57">
        <v>5</v>
      </c>
      <c r="C21" s="60" t="s">
        <v>26</v>
      </c>
      <c r="D21" s="59">
        <v>100</v>
      </c>
      <c r="E21" s="37"/>
    </row>
    <row r="22" spans="1:5" x14ac:dyDescent="0.2">
      <c r="A22" s="57" t="s">
        <v>3</v>
      </c>
      <c r="B22" s="57">
        <v>6</v>
      </c>
      <c r="C22" s="60" t="s">
        <v>26</v>
      </c>
      <c r="D22" s="59">
        <v>100</v>
      </c>
      <c r="E22" s="37"/>
    </row>
    <row r="23" spans="1:5" x14ac:dyDescent="0.2">
      <c r="A23" s="57" t="s">
        <v>3</v>
      </c>
      <c r="B23" s="57">
        <v>7</v>
      </c>
      <c r="C23" s="60" t="s">
        <v>26</v>
      </c>
      <c r="D23" s="59">
        <v>100</v>
      </c>
      <c r="E23" s="37"/>
    </row>
    <row r="24" spans="1:5" x14ac:dyDescent="0.2">
      <c r="A24" s="57" t="s">
        <v>3</v>
      </c>
      <c r="B24" s="59">
        <v>8</v>
      </c>
      <c r="C24" s="60" t="s">
        <v>26</v>
      </c>
      <c r="D24" s="59">
        <v>100</v>
      </c>
      <c r="E24" s="37"/>
    </row>
    <row r="25" spans="1:5" x14ac:dyDescent="0.2">
      <c r="A25" s="56">
        <v>493</v>
      </c>
      <c r="B25" s="57">
        <v>1</v>
      </c>
      <c r="C25" s="57" t="s">
        <v>24</v>
      </c>
      <c r="D25" s="73">
        <v>100</v>
      </c>
    </row>
    <row r="26" spans="1:5" x14ac:dyDescent="0.2">
      <c r="A26" s="56">
        <v>493</v>
      </c>
      <c r="B26" s="57">
        <v>2</v>
      </c>
      <c r="C26" s="57" t="s">
        <v>24</v>
      </c>
      <c r="D26" s="73">
        <v>70</v>
      </c>
    </row>
    <row r="27" spans="1:5" x14ac:dyDescent="0.2">
      <c r="A27" s="56">
        <v>493</v>
      </c>
      <c r="B27" s="57">
        <v>3</v>
      </c>
      <c r="C27" s="57" t="s">
        <v>24</v>
      </c>
      <c r="D27" s="73">
        <v>100</v>
      </c>
    </row>
    <row r="28" spans="1:5" x14ac:dyDescent="0.2">
      <c r="A28" s="56">
        <v>493</v>
      </c>
      <c r="B28" s="57">
        <v>4</v>
      </c>
      <c r="C28" s="57" t="s">
        <v>24</v>
      </c>
      <c r="D28" s="73">
        <v>100</v>
      </c>
    </row>
    <row r="29" spans="1:5" x14ac:dyDescent="0.2">
      <c r="A29" s="56">
        <v>493</v>
      </c>
      <c r="B29" s="57">
        <v>5</v>
      </c>
      <c r="C29" s="57" t="s">
        <v>24</v>
      </c>
      <c r="D29" s="73">
        <v>100</v>
      </c>
    </row>
    <row r="30" spans="1:5" x14ac:dyDescent="0.2">
      <c r="A30" s="56">
        <v>493</v>
      </c>
      <c r="B30" s="57">
        <v>6</v>
      </c>
      <c r="C30" s="57" t="s">
        <v>24</v>
      </c>
      <c r="D30" s="73">
        <v>80</v>
      </c>
    </row>
    <row r="31" spans="1:5" x14ac:dyDescent="0.2">
      <c r="A31" s="56">
        <v>493</v>
      </c>
      <c r="B31" s="57">
        <v>7</v>
      </c>
      <c r="C31" s="57" t="s">
        <v>24</v>
      </c>
      <c r="D31" s="73">
        <v>100</v>
      </c>
    </row>
    <row r="32" spans="1:5" x14ac:dyDescent="0.2">
      <c r="A32" s="56">
        <v>493</v>
      </c>
      <c r="B32" s="59">
        <v>8</v>
      </c>
      <c r="C32" s="57" t="s">
        <v>24</v>
      </c>
      <c r="D32" s="73">
        <v>70</v>
      </c>
    </row>
    <row r="33" spans="1:10" x14ac:dyDescent="0.2">
      <c r="A33" s="56">
        <v>493</v>
      </c>
      <c r="B33" s="57">
        <v>1</v>
      </c>
      <c r="C33" s="60" t="s">
        <v>26</v>
      </c>
      <c r="D33" s="59">
        <v>70</v>
      </c>
      <c r="E33" s="37"/>
    </row>
    <row r="34" spans="1:10" x14ac:dyDescent="0.2">
      <c r="A34" s="56">
        <v>493</v>
      </c>
      <c r="B34" s="57">
        <v>2</v>
      </c>
      <c r="C34" s="60" t="s">
        <v>26</v>
      </c>
      <c r="D34" s="59">
        <v>100</v>
      </c>
      <c r="E34" s="37"/>
    </row>
    <row r="35" spans="1:10" x14ac:dyDescent="0.2">
      <c r="A35" s="56">
        <v>493</v>
      </c>
      <c r="B35" s="57">
        <v>3</v>
      </c>
      <c r="C35" s="60" t="s">
        <v>26</v>
      </c>
      <c r="D35" s="59">
        <v>100</v>
      </c>
      <c r="E35" s="37"/>
    </row>
    <row r="36" spans="1:10" x14ac:dyDescent="0.2">
      <c r="A36" s="56">
        <v>493</v>
      </c>
      <c r="B36" s="57">
        <v>4</v>
      </c>
      <c r="C36" s="60" t="s">
        <v>26</v>
      </c>
      <c r="D36" s="59">
        <v>100</v>
      </c>
      <c r="E36" s="37"/>
    </row>
    <row r="37" spans="1:10" x14ac:dyDescent="0.2">
      <c r="A37" s="56">
        <v>493</v>
      </c>
      <c r="B37" s="57">
        <v>5</v>
      </c>
      <c r="C37" s="60" t="s">
        <v>26</v>
      </c>
      <c r="D37" s="59">
        <v>100</v>
      </c>
      <c r="E37" s="37"/>
    </row>
    <row r="38" spans="1:10" x14ac:dyDescent="0.2">
      <c r="A38" s="56">
        <v>493</v>
      </c>
      <c r="B38" s="57">
        <v>6</v>
      </c>
      <c r="C38" s="60" t="s">
        <v>26</v>
      </c>
      <c r="D38" s="59">
        <v>100</v>
      </c>
      <c r="E38" s="37"/>
    </row>
    <row r="39" spans="1:10" x14ac:dyDescent="0.2">
      <c r="A39" s="56">
        <v>493</v>
      </c>
      <c r="B39" s="57">
        <v>7</v>
      </c>
      <c r="C39" s="60" t="s">
        <v>26</v>
      </c>
      <c r="D39" s="59">
        <v>100</v>
      </c>
      <c r="E39" s="37"/>
    </row>
    <row r="40" spans="1:10" x14ac:dyDescent="0.2">
      <c r="A40" s="56">
        <v>493</v>
      </c>
      <c r="B40" s="59">
        <v>8</v>
      </c>
      <c r="C40" s="60" t="s">
        <v>26</v>
      </c>
      <c r="D40" s="59">
        <v>100</v>
      </c>
      <c r="E40" s="37"/>
    </row>
    <row r="41" spans="1:10" x14ac:dyDescent="0.2">
      <c r="A41" s="56">
        <v>494</v>
      </c>
      <c r="B41" s="57">
        <v>1</v>
      </c>
      <c r="C41" s="57" t="s">
        <v>24</v>
      </c>
      <c r="D41" s="73">
        <v>90</v>
      </c>
    </row>
    <row r="42" spans="1:10" x14ac:dyDescent="0.2">
      <c r="A42" s="56">
        <v>494</v>
      </c>
      <c r="B42" s="57">
        <v>2</v>
      </c>
      <c r="C42" s="57" t="s">
        <v>24</v>
      </c>
      <c r="D42" s="74">
        <v>100</v>
      </c>
      <c r="E42" s="19"/>
      <c r="F42" s="13"/>
      <c r="G42" s="13"/>
    </row>
    <row r="43" spans="1:10" x14ac:dyDescent="0.2">
      <c r="A43" s="56">
        <v>494</v>
      </c>
      <c r="B43" s="57">
        <v>3</v>
      </c>
      <c r="C43" s="57" t="s">
        <v>24</v>
      </c>
      <c r="D43" s="74">
        <v>90</v>
      </c>
      <c r="E43" s="19"/>
      <c r="F43" s="13"/>
      <c r="G43" s="13"/>
    </row>
    <row r="44" spans="1:10" x14ac:dyDescent="0.2">
      <c r="A44" s="56">
        <v>494</v>
      </c>
      <c r="B44" s="57">
        <v>4</v>
      </c>
      <c r="C44" s="57" t="s">
        <v>24</v>
      </c>
      <c r="D44" s="74">
        <v>90</v>
      </c>
      <c r="E44" s="10"/>
      <c r="F44" s="13"/>
      <c r="G44" s="13"/>
    </row>
    <row r="45" spans="1:10" x14ac:dyDescent="0.2">
      <c r="A45" s="56">
        <v>494</v>
      </c>
      <c r="B45" s="57">
        <v>5</v>
      </c>
      <c r="C45" s="57" t="s">
        <v>24</v>
      </c>
      <c r="D45" s="74">
        <v>100</v>
      </c>
      <c r="E45" s="10"/>
      <c r="F45" s="13"/>
      <c r="G45" s="13"/>
    </row>
    <row r="46" spans="1:10" x14ac:dyDescent="0.2">
      <c r="A46" s="56">
        <v>494</v>
      </c>
      <c r="B46" s="57">
        <v>6</v>
      </c>
      <c r="C46" s="57" t="s">
        <v>24</v>
      </c>
      <c r="D46" s="74">
        <v>90</v>
      </c>
      <c r="E46" s="10"/>
      <c r="F46" s="13"/>
      <c r="G46" s="13"/>
    </row>
    <row r="47" spans="1:10" x14ac:dyDescent="0.2">
      <c r="A47" s="56">
        <v>494</v>
      </c>
      <c r="B47" s="57">
        <v>7</v>
      </c>
      <c r="C47" s="57" t="s">
        <v>24</v>
      </c>
      <c r="D47" s="74">
        <v>100</v>
      </c>
      <c r="E47" s="10"/>
      <c r="F47" s="13"/>
      <c r="G47" s="13"/>
    </row>
    <row r="48" spans="1:10" x14ac:dyDescent="0.2">
      <c r="A48" s="56">
        <v>494</v>
      </c>
      <c r="B48" s="59">
        <v>8</v>
      </c>
      <c r="C48" s="57" t="s">
        <v>24</v>
      </c>
      <c r="D48" s="74">
        <v>80</v>
      </c>
      <c r="E48" s="10"/>
      <c r="F48" s="13"/>
      <c r="G48" s="13"/>
      <c r="H48" s="13"/>
      <c r="I48" s="13"/>
      <c r="J48" s="13"/>
    </row>
    <row r="49" spans="1:17" x14ac:dyDescent="0.2">
      <c r="A49" s="56">
        <v>494</v>
      </c>
      <c r="B49" s="57">
        <v>1</v>
      </c>
      <c r="C49" s="60" t="s">
        <v>26</v>
      </c>
      <c r="D49" s="58">
        <v>100</v>
      </c>
      <c r="E49" s="20"/>
      <c r="F49" s="17"/>
      <c r="G49" s="13"/>
      <c r="H49" s="16"/>
      <c r="I49" s="13"/>
      <c r="J49" s="13"/>
      <c r="M49" s="13"/>
      <c r="N49" s="13"/>
      <c r="O49" s="13"/>
      <c r="P49" s="13"/>
      <c r="Q49" s="13"/>
    </row>
    <row r="50" spans="1:17" x14ac:dyDescent="0.2">
      <c r="A50" s="56">
        <v>494</v>
      </c>
      <c r="B50" s="57">
        <v>2</v>
      </c>
      <c r="C50" s="60" t="s">
        <v>26</v>
      </c>
      <c r="D50" s="58">
        <v>100</v>
      </c>
      <c r="E50" s="40"/>
      <c r="F50" s="18"/>
      <c r="G50" s="9"/>
      <c r="H50" s="9"/>
      <c r="I50" s="80"/>
      <c r="J50" s="80"/>
      <c r="M50" s="13"/>
      <c r="N50" s="13"/>
      <c r="O50" s="13"/>
      <c r="P50" s="13"/>
      <c r="Q50" s="13"/>
    </row>
    <row r="51" spans="1:17" x14ac:dyDescent="0.2">
      <c r="A51" s="56">
        <v>494</v>
      </c>
      <c r="B51" s="57">
        <v>3</v>
      </c>
      <c r="C51" s="60" t="s">
        <v>26</v>
      </c>
      <c r="D51" s="58">
        <v>100</v>
      </c>
      <c r="E51" s="40"/>
      <c r="F51" s="4"/>
      <c r="G51" s="4"/>
      <c r="H51" s="4"/>
      <c r="I51" s="81"/>
      <c r="J51" s="81"/>
      <c r="M51" s="13"/>
      <c r="N51" s="9"/>
      <c r="O51" s="9"/>
      <c r="P51" s="9"/>
      <c r="Q51" s="13"/>
    </row>
    <row r="52" spans="1:17" x14ac:dyDescent="0.2">
      <c r="A52" s="56">
        <v>494</v>
      </c>
      <c r="B52" s="57">
        <v>4</v>
      </c>
      <c r="C52" s="60" t="s">
        <v>26</v>
      </c>
      <c r="D52" s="58">
        <v>100</v>
      </c>
      <c r="E52" s="41"/>
      <c r="F52" s="14"/>
      <c r="G52" s="4"/>
      <c r="H52" s="12"/>
      <c r="I52" s="81"/>
      <c r="J52" s="81"/>
      <c r="M52" s="13"/>
      <c r="N52" s="4"/>
      <c r="O52" s="4"/>
      <c r="P52" s="4"/>
      <c r="Q52" s="13"/>
    </row>
    <row r="53" spans="1:17" x14ac:dyDescent="0.2">
      <c r="A53" s="56">
        <v>494</v>
      </c>
      <c r="B53" s="57">
        <v>5</v>
      </c>
      <c r="C53" s="60" t="s">
        <v>26</v>
      </c>
      <c r="D53" s="58">
        <v>100</v>
      </c>
      <c r="E53" s="40"/>
      <c r="F53" s="4"/>
      <c r="G53" s="4"/>
      <c r="H53" s="4"/>
      <c r="I53" s="81"/>
      <c r="J53" s="81"/>
      <c r="M53" s="13"/>
      <c r="N53" s="4"/>
      <c r="O53" s="4"/>
      <c r="P53" s="4"/>
      <c r="Q53" s="13"/>
    </row>
    <row r="54" spans="1:17" x14ac:dyDescent="0.2">
      <c r="A54" s="56">
        <v>494</v>
      </c>
      <c r="B54" s="57">
        <v>6</v>
      </c>
      <c r="C54" s="60" t="s">
        <v>26</v>
      </c>
      <c r="D54" s="58">
        <v>100</v>
      </c>
      <c r="E54" s="40"/>
      <c r="F54" s="9"/>
      <c r="G54" s="9"/>
      <c r="H54" s="4"/>
      <c r="I54" s="80"/>
      <c r="J54" s="80"/>
      <c r="M54" s="13"/>
      <c r="N54" s="4"/>
      <c r="O54" s="4"/>
      <c r="P54" s="4"/>
      <c r="Q54" s="13"/>
    </row>
    <row r="55" spans="1:17" x14ac:dyDescent="0.2">
      <c r="A55" s="56">
        <v>494</v>
      </c>
      <c r="B55" s="57">
        <v>7</v>
      </c>
      <c r="C55" s="60" t="s">
        <v>26</v>
      </c>
      <c r="D55" s="58">
        <v>100</v>
      </c>
      <c r="E55" s="40"/>
      <c r="F55" s="9"/>
      <c r="G55" s="9"/>
      <c r="H55" s="4"/>
      <c r="I55" s="80"/>
      <c r="J55" s="80"/>
      <c r="M55" s="13"/>
      <c r="N55" s="4"/>
      <c r="O55" s="4"/>
      <c r="P55" s="4"/>
      <c r="Q55" s="13"/>
    </row>
    <row r="56" spans="1:17" x14ac:dyDescent="0.2">
      <c r="A56" s="56">
        <v>494</v>
      </c>
      <c r="B56" s="59">
        <v>8</v>
      </c>
      <c r="C56" s="60" t="s">
        <v>26</v>
      </c>
      <c r="D56" s="58">
        <v>100</v>
      </c>
      <c r="E56" s="42"/>
      <c r="F56" s="9"/>
      <c r="G56" s="9"/>
      <c r="H56" s="11"/>
      <c r="I56" s="80"/>
      <c r="J56" s="80"/>
      <c r="M56" s="13"/>
      <c r="N56" s="4"/>
      <c r="O56" s="4"/>
      <c r="P56" s="4"/>
      <c r="Q56" s="13"/>
    </row>
    <row r="57" spans="1:17" x14ac:dyDescent="0.2">
      <c r="A57" s="56">
        <v>495</v>
      </c>
      <c r="B57" s="57">
        <v>1</v>
      </c>
      <c r="C57" s="57" t="s">
        <v>24</v>
      </c>
      <c r="D57" s="74">
        <v>90</v>
      </c>
      <c r="E57" s="39"/>
      <c r="F57" s="9"/>
      <c r="G57" s="38"/>
      <c r="H57" s="11"/>
      <c r="I57" s="80"/>
      <c r="J57" s="80"/>
      <c r="M57" s="13"/>
      <c r="N57" s="4"/>
      <c r="O57" s="4"/>
      <c r="P57" s="4"/>
      <c r="Q57" s="13"/>
    </row>
    <row r="58" spans="1:17" x14ac:dyDescent="0.2">
      <c r="A58" s="56">
        <v>495</v>
      </c>
      <c r="B58" s="57">
        <v>2</v>
      </c>
      <c r="C58" s="57" t="s">
        <v>24</v>
      </c>
      <c r="D58" s="74">
        <v>80</v>
      </c>
      <c r="E58" s="39"/>
      <c r="F58" s="9"/>
      <c r="G58" s="9"/>
      <c r="H58" s="11"/>
      <c r="I58" s="80"/>
      <c r="J58" s="80"/>
      <c r="M58" s="13"/>
      <c r="N58" s="4"/>
      <c r="O58" s="4"/>
      <c r="P58" s="4"/>
      <c r="Q58" s="13"/>
    </row>
    <row r="59" spans="1:17" x14ac:dyDescent="0.2">
      <c r="A59" s="56">
        <v>495</v>
      </c>
      <c r="B59" s="57">
        <v>3</v>
      </c>
      <c r="C59" s="57" t="s">
        <v>24</v>
      </c>
      <c r="D59" s="74">
        <v>100</v>
      </c>
      <c r="E59" s="39"/>
      <c r="F59" s="9"/>
      <c r="G59" s="9"/>
      <c r="H59" s="11"/>
      <c r="I59" s="80"/>
      <c r="J59" s="80"/>
      <c r="M59" s="13"/>
      <c r="N59" s="4"/>
      <c r="O59" s="4"/>
      <c r="P59" s="4"/>
      <c r="Q59" s="13"/>
    </row>
    <row r="60" spans="1:17" x14ac:dyDescent="0.2">
      <c r="A60" s="56">
        <v>495</v>
      </c>
      <c r="B60" s="57">
        <v>4</v>
      </c>
      <c r="C60" s="57" t="s">
        <v>24</v>
      </c>
      <c r="D60" s="74">
        <v>100</v>
      </c>
      <c r="E60" s="39"/>
      <c r="F60" s="9"/>
      <c r="G60" s="9"/>
      <c r="H60" s="11"/>
      <c r="I60" s="80"/>
      <c r="J60" s="80"/>
      <c r="M60" s="13"/>
      <c r="N60" s="4"/>
      <c r="O60" s="4"/>
      <c r="P60" s="4"/>
      <c r="Q60" s="13"/>
    </row>
    <row r="61" spans="1:17" x14ac:dyDescent="0.2">
      <c r="A61" s="56">
        <v>495</v>
      </c>
      <c r="B61" s="57">
        <v>5</v>
      </c>
      <c r="C61" s="57" t="s">
        <v>24</v>
      </c>
      <c r="D61" s="74">
        <v>100</v>
      </c>
      <c r="E61" s="39"/>
      <c r="F61" s="9"/>
      <c r="G61" s="9"/>
      <c r="H61" s="13"/>
      <c r="I61" s="80"/>
      <c r="J61" s="80"/>
      <c r="M61" s="13"/>
      <c r="N61" s="4"/>
      <c r="O61" s="4"/>
      <c r="P61" s="4"/>
      <c r="Q61" s="13"/>
    </row>
    <row r="62" spans="1:17" x14ac:dyDescent="0.2">
      <c r="A62" s="56">
        <v>495</v>
      </c>
      <c r="B62" s="57">
        <v>6</v>
      </c>
      <c r="C62" s="57" t="s">
        <v>24</v>
      </c>
      <c r="D62" s="75">
        <v>80</v>
      </c>
      <c r="E62" s="20"/>
      <c r="F62" s="17"/>
      <c r="G62" s="17"/>
      <c r="H62" s="82"/>
      <c r="I62" s="82"/>
      <c r="J62" s="82"/>
      <c r="M62" s="13"/>
      <c r="N62" s="13"/>
      <c r="O62" s="13"/>
      <c r="P62" s="13"/>
      <c r="Q62" s="13"/>
    </row>
    <row r="63" spans="1:17" x14ac:dyDescent="0.2">
      <c r="A63" s="56">
        <v>495</v>
      </c>
      <c r="B63" s="57">
        <v>7</v>
      </c>
      <c r="C63" s="57" t="s">
        <v>24</v>
      </c>
      <c r="D63" s="74">
        <v>70</v>
      </c>
      <c r="E63" s="19"/>
      <c r="F63" s="13"/>
      <c r="G63" s="13"/>
      <c r="M63" s="13"/>
      <c r="N63" s="13"/>
      <c r="O63" s="13"/>
      <c r="P63" s="13"/>
      <c r="Q63" s="13"/>
    </row>
    <row r="64" spans="1:17" x14ac:dyDescent="0.2">
      <c r="A64" s="56">
        <v>495</v>
      </c>
      <c r="B64" s="59">
        <v>8</v>
      </c>
      <c r="C64" s="57" t="s">
        <v>24</v>
      </c>
      <c r="D64" s="74">
        <v>100</v>
      </c>
      <c r="E64" s="19"/>
      <c r="F64" s="13"/>
      <c r="G64" s="13"/>
    </row>
    <row r="65" spans="1:7" x14ac:dyDescent="0.2">
      <c r="A65" s="56">
        <v>495</v>
      </c>
      <c r="B65" s="57">
        <v>1</v>
      </c>
      <c r="C65" s="60" t="s">
        <v>26</v>
      </c>
      <c r="D65" s="58">
        <v>100</v>
      </c>
      <c r="E65" s="20"/>
      <c r="F65" s="13"/>
      <c r="G65" s="13"/>
    </row>
    <row r="66" spans="1:7" x14ac:dyDescent="0.2">
      <c r="A66" s="56">
        <v>495</v>
      </c>
      <c r="B66" s="57">
        <v>2</v>
      </c>
      <c r="C66" s="60" t="s">
        <v>26</v>
      </c>
      <c r="D66" s="58">
        <v>100</v>
      </c>
      <c r="E66" s="20"/>
      <c r="F66" s="13"/>
      <c r="G66" s="13"/>
    </row>
    <row r="67" spans="1:7" x14ac:dyDescent="0.2">
      <c r="A67" s="56">
        <v>495</v>
      </c>
      <c r="B67" s="57">
        <v>3</v>
      </c>
      <c r="C67" s="60" t="s">
        <v>26</v>
      </c>
      <c r="D67" s="58">
        <v>100</v>
      </c>
      <c r="E67" s="20"/>
      <c r="F67" s="13"/>
      <c r="G67" s="13"/>
    </row>
    <row r="68" spans="1:7" x14ac:dyDescent="0.2">
      <c r="A68" s="56">
        <v>495</v>
      </c>
      <c r="B68" s="57">
        <v>4</v>
      </c>
      <c r="C68" s="60" t="s">
        <v>26</v>
      </c>
      <c r="D68" s="58">
        <v>90</v>
      </c>
      <c r="E68" s="20"/>
      <c r="F68" s="13"/>
      <c r="G68" s="13"/>
    </row>
    <row r="69" spans="1:7" x14ac:dyDescent="0.2">
      <c r="A69" s="56">
        <v>495</v>
      </c>
      <c r="B69" s="57">
        <v>5</v>
      </c>
      <c r="C69" s="60" t="s">
        <v>26</v>
      </c>
      <c r="D69" s="58">
        <v>90</v>
      </c>
      <c r="E69" s="20"/>
      <c r="F69" s="13"/>
      <c r="G69" s="13"/>
    </row>
    <row r="70" spans="1:7" x14ac:dyDescent="0.2">
      <c r="A70" s="56">
        <v>495</v>
      </c>
      <c r="B70" s="57">
        <v>6</v>
      </c>
      <c r="C70" s="60" t="s">
        <v>26</v>
      </c>
      <c r="D70" s="58">
        <v>100</v>
      </c>
      <c r="E70" s="20"/>
      <c r="F70" s="13"/>
      <c r="G70" s="13"/>
    </row>
    <row r="71" spans="1:7" x14ac:dyDescent="0.2">
      <c r="A71" s="56">
        <v>495</v>
      </c>
      <c r="B71" s="57">
        <v>7</v>
      </c>
      <c r="C71" s="60" t="s">
        <v>26</v>
      </c>
      <c r="D71" s="58">
        <v>90</v>
      </c>
      <c r="E71" s="20"/>
      <c r="F71" s="13"/>
      <c r="G71" s="13"/>
    </row>
    <row r="72" spans="1:7" x14ac:dyDescent="0.2">
      <c r="A72" s="56">
        <v>495</v>
      </c>
      <c r="B72" s="59">
        <v>8</v>
      </c>
      <c r="C72" s="60" t="s">
        <v>26</v>
      </c>
      <c r="D72" s="58">
        <v>100</v>
      </c>
      <c r="E72" s="37"/>
    </row>
    <row r="73" spans="1:7" x14ac:dyDescent="0.2">
      <c r="A73" s="56">
        <v>496</v>
      </c>
      <c r="B73" s="57">
        <v>1</v>
      </c>
      <c r="C73" s="57" t="s">
        <v>24</v>
      </c>
      <c r="D73" s="74">
        <v>90</v>
      </c>
    </row>
    <row r="74" spans="1:7" x14ac:dyDescent="0.2">
      <c r="A74" s="56">
        <v>496</v>
      </c>
      <c r="B74" s="57">
        <v>2</v>
      </c>
      <c r="C74" s="57" t="s">
        <v>24</v>
      </c>
      <c r="D74" s="74">
        <v>100</v>
      </c>
    </row>
    <row r="75" spans="1:7" x14ac:dyDescent="0.2">
      <c r="A75" s="56">
        <v>496</v>
      </c>
      <c r="B75" s="57">
        <v>3</v>
      </c>
      <c r="C75" s="57" t="s">
        <v>24</v>
      </c>
      <c r="D75" s="74">
        <v>100</v>
      </c>
    </row>
    <row r="76" spans="1:7" x14ac:dyDescent="0.2">
      <c r="A76" s="56">
        <v>496</v>
      </c>
      <c r="B76" s="57">
        <v>4</v>
      </c>
      <c r="C76" s="57" t="s">
        <v>24</v>
      </c>
      <c r="D76" s="74">
        <v>100</v>
      </c>
    </row>
    <row r="77" spans="1:7" x14ac:dyDescent="0.2">
      <c r="A77" s="56">
        <v>496</v>
      </c>
      <c r="B77" s="57">
        <v>5</v>
      </c>
      <c r="C77" s="57" t="s">
        <v>24</v>
      </c>
      <c r="D77" s="74">
        <v>80</v>
      </c>
    </row>
    <row r="78" spans="1:7" x14ac:dyDescent="0.2">
      <c r="A78" s="56">
        <v>496</v>
      </c>
      <c r="B78" s="57">
        <v>6</v>
      </c>
      <c r="C78" s="57" t="s">
        <v>24</v>
      </c>
      <c r="D78" s="74">
        <v>100</v>
      </c>
    </row>
    <row r="79" spans="1:7" x14ac:dyDescent="0.2">
      <c r="A79" s="56">
        <v>496</v>
      </c>
      <c r="B79" s="57">
        <v>7</v>
      </c>
      <c r="C79" s="57" t="s">
        <v>24</v>
      </c>
      <c r="D79" s="74">
        <v>100</v>
      </c>
    </row>
    <row r="80" spans="1:7" x14ac:dyDescent="0.2">
      <c r="A80" s="56">
        <v>496</v>
      </c>
      <c r="B80" s="59">
        <v>8</v>
      </c>
      <c r="C80" s="57" t="s">
        <v>24</v>
      </c>
      <c r="D80" s="74">
        <v>90</v>
      </c>
    </row>
    <row r="81" spans="1:5" x14ac:dyDescent="0.2">
      <c r="A81" s="56">
        <v>496</v>
      </c>
      <c r="B81" s="57">
        <v>1</v>
      </c>
      <c r="C81" s="60" t="s">
        <v>26</v>
      </c>
      <c r="D81" s="58">
        <v>100</v>
      </c>
      <c r="E81" s="37"/>
    </row>
    <row r="82" spans="1:5" x14ac:dyDescent="0.2">
      <c r="A82" s="56">
        <v>496</v>
      </c>
      <c r="B82" s="57">
        <v>2</v>
      </c>
      <c r="C82" s="60" t="s">
        <v>26</v>
      </c>
      <c r="D82" s="58">
        <v>100</v>
      </c>
      <c r="E82" s="37"/>
    </row>
    <row r="83" spans="1:5" x14ac:dyDescent="0.2">
      <c r="A83" s="56">
        <v>496</v>
      </c>
      <c r="B83" s="57">
        <v>3</v>
      </c>
      <c r="C83" s="60" t="s">
        <v>26</v>
      </c>
      <c r="D83" s="58">
        <v>100</v>
      </c>
      <c r="E83" s="37"/>
    </row>
    <row r="84" spans="1:5" x14ac:dyDescent="0.2">
      <c r="A84" s="56">
        <v>496</v>
      </c>
      <c r="B84" s="57">
        <v>4</v>
      </c>
      <c r="C84" s="60" t="s">
        <v>26</v>
      </c>
      <c r="D84" s="58">
        <v>100</v>
      </c>
      <c r="E84" s="37"/>
    </row>
    <row r="85" spans="1:5" x14ac:dyDescent="0.2">
      <c r="A85" s="56">
        <v>496</v>
      </c>
      <c r="B85" s="57">
        <v>5</v>
      </c>
      <c r="C85" s="60" t="s">
        <v>26</v>
      </c>
      <c r="D85" s="58">
        <v>100</v>
      </c>
      <c r="E85" s="37"/>
    </row>
    <row r="86" spans="1:5" x14ac:dyDescent="0.2">
      <c r="A86" s="56">
        <v>496</v>
      </c>
      <c r="B86" s="57">
        <v>6</v>
      </c>
      <c r="C86" s="60" t="s">
        <v>26</v>
      </c>
      <c r="D86" s="58">
        <v>100</v>
      </c>
      <c r="E86" s="37"/>
    </row>
    <row r="87" spans="1:5" x14ac:dyDescent="0.2">
      <c r="A87" s="56">
        <v>496</v>
      </c>
      <c r="B87" s="57">
        <v>7</v>
      </c>
      <c r="C87" s="60" t="s">
        <v>26</v>
      </c>
      <c r="D87" s="58">
        <v>100</v>
      </c>
      <c r="E87" s="37"/>
    </row>
    <row r="88" spans="1:5" x14ac:dyDescent="0.2">
      <c r="A88" s="56">
        <v>496</v>
      </c>
      <c r="B88" s="59">
        <v>8</v>
      </c>
      <c r="C88" s="60" t="s">
        <v>26</v>
      </c>
      <c r="D88" s="58">
        <v>100</v>
      </c>
      <c r="E88" s="37"/>
    </row>
    <row r="89" spans="1:5" x14ac:dyDescent="0.2">
      <c r="A89" s="56"/>
      <c r="B89" s="57"/>
      <c r="C89" s="57"/>
      <c r="D89" s="58"/>
    </row>
    <row r="90" spans="1:5" x14ac:dyDescent="0.2">
      <c r="A90" s="56"/>
      <c r="B90" s="57"/>
      <c r="C90" s="57"/>
      <c r="D90" s="58"/>
    </row>
    <row r="91" spans="1:5" x14ac:dyDescent="0.2">
      <c r="A91" s="56"/>
      <c r="B91" s="57"/>
      <c r="C91" s="57"/>
      <c r="D91" s="58"/>
    </row>
    <row r="92" spans="1:5" x14ac:dyDescent="0.2">
      <c r="A92" s="56"/>
      <c r="B92" s="57"/>
      <c r="C92" s="57"/>
      <c r="D92" s="58"/>
    </row>
    <row r="93" spans="1:5" x14ac:dyDescent="0.2">
      <c r="A93" s="56"/>
      <c r="B93" s="57"/>
      <c r="C93" s="57"/>
      <c r="D93" s="58"/>
    </row>
    <row r="94" spans="1:5" x14ac:dyDescent="0.2">
      <c r="A94" s="56"/>
      <c r="B94" s="57"/>
      <c r="C94" s="57"/>
      <c r="D94" s="58"/>
    </row>
    <row r="95" spans="1:5" x14ac:dyDescent="0.2">
      <c r="A95" s="56"/>
      <c r="B95" s="57"/>
      <c r="C95" s="57"/>
      <c r="D95" s="58"/>
    </row>
    <row r="96" spans="1:5" x14ac:dyDescent="0.2">
      <c r="A96" s="56"/>
      <c r="B96" s="59"/>
      <c r="C96" s="57"/>
      <c r="D96" s="58"/>
    </row>
    <row r="97" spans="1:5" x14ac:dyDescent="0.2">
      <c r="A97" s="56"/>
      <c r="B97" s="57"/>
      <c r="C97" s="60"/>
      <c r="D97" s="58"/>
      <c r="E97" s="37"/>
    </row>
    <row r="98" spans="1:5" x14ac:dyDescent="0.2">
      <c r="A98" s="56"/>
      <c r="B98" s="57"/>
      <c r="C98" s="60"/>
      <c r="D98" s="58"/>
      <c r="E98" s="37"/>
    </row>
    <row r="99" spans="1:5" x14ac:dyDescent="0.2">
      <c r="A99" s="56"/>
      <c r="B99" s="57"/>
      <c r="C99" s="60"/>
      <c r="D99" s="58"/>
      <c r="E99" s="37"/>
    </row>
    <row r="100" spans="1:5" x14ac:dyDescent="0.2">
      <c r="A100" s="56"/>
      <c r="B100" s="57"/>
      <c r="C100" s="60"/>
      <c r="D100" s="58"/>
      <c r="E100" s="37"/>
    </row>
    <row r="101" spans="1:5" x14ac:dyDescent="0.2">
      <c r="A101" s="56"/>
      <c r="B101" s="57"/>
      <c r="C101" s="60"/>
      <c r="D101" s="58"/>
      <c r="E101" s="37"/>
    </row>
    <row r="102" spans="1:5" x14ac:dyDescent="0.2">
      <c r="A102" s="56"/>
      <c r="B102" s="57"/>
      <c r="C102" s="60"/>
      <c r="D102" s="58"/>
      <c r="E102" s="37"/>
    </row>
    <row r="103" spans="1:5" x14ac:dyDescent="0.2">
      <c r="A103" s="56"/>
      <c r="B103" s="57"/>
      <c r="C103" s="60"/>
      <c r="D103" s="58"/>
      <c r="E103" s="37"/>
    </row>
    <row r="104" spans="1:5" x14ac:dyDescent="0.2">
      <c r="A104" s="56"/>
      <c r="B104" s="59"/>
      <c r="C104" s="60"/>
      <c r="D104" s="58"/>
      <c r="E104" s="37"/>
    </row>
    <row r="105" spans="1:5" x14ac:dyDescent="0.2">
      <c r="A105" s="56"/>
      <c r="B105" s="57"/>
      <c r="C105" s="57"/>
      <c r="D105" s="58"/>
    </row>
    <row r="106" spans="1:5" x14ac:dyDescent="0.2">
      <c r="A106" s="56"/>
      <c r="B106" s="57"/>
      <c r="C106" s="57"/>
      <c r="D106" s="58"/>
    </row>
    <row r="107" spans="1:5" x14ac:dyDescent="0.2">
      <c r="A107" s="56"/>
      <c r="B107" s="57"/>
      <c r="C107" s="57"/>
      <c r="D107" s="58"/>
    </row>
    <row r="108" spans="1:5" x14ac:dyDescent="0.2">
      <c r="A108" s="56"/>
      <c r="B108" s="57"/>
      <c r="C108" s="57"/>
      <c r="D108" s="58"/>
    </row>
    <row r="109" spans="1:5" x14ac:dyDescent="0.2">
      <c r="A109" s="56"/>
      <c r="B109" s="57"/>
      <c r="C109" s="57"/>
      <c r="D109" s="58"/>
    </row>
    <row r="110" spans="1:5" x14ac:dyDescent="0.2">
      <c r="A110" s="56"/>
      <c r="B110" s="57"/>
      <c r="C110" s="57"/>
      <c r="D110" s="58"/>
    </row>
    <row r="111" spans="1:5" x14ac:dyDescent="0.2">
      <c r="A111" s="56"/>
      <c r="B111" s="57"/>
      <c r="C111" s="57"/>
      <c r="D111" s="58"/>
    </row>
    <row r="112" spans="1:5" x14ac:dyDescent="0.2">
      <c r="A112" s="56"/>
      <c r="B112" s="59"/>
      <c r="C112" s="57"/>
      <c r="D112" s="58"/>
    </row>
    <row r="113" spans="1:5" x14ac:dyDescent="0.2">
      <c r="A113" s="56"/>
      <c r="B113" s="57"/>
      <c r="C113" s="60"/>
      <c r="D113" s="58"/>
      <c r="E113" s="37"/>
    </row>
    <row r="114" spans="1:5" x14ac:dyDescent="0.2">
      <c r="A114" s="56"/>
      <c r="B114" s="57"/>
      <c r="C114" s="60"/>
      <c r="D114" s="58"/>
      <c r="E114" s="37"/>
    </row>
    <row r="115" spans="1:5" x14ac:dyDescent="0.2">
      <c r="A115" s="56"/>
      <c r="B115" s="57"/>
      <c r="C115" s="60"/>
      <c r="D115" s="58"/>
      <c r="E115" s="37"/>
    </row>
    <row r="116" spans="1:5" x14ac:dyDescent="0.2">
      <c r="A116" s="56"/>
      <c r="B116" s="57"/>
      <c r="C116" s="60"/>
      <c r="D116" s="58"/>
      <c r="E116" s="37"/>
    </row>
    <row r="117" spans="1:5" x14ac:dyDescent="0.2">
      <c r="A117" s="56"/>
      <c r="B117" s="57"/>
      <c r="C117" s="60"/>
      <c r="D117" s="58"/>
      <c r="E117" s="37"/>
    </row>
    <row r="118" spans="1:5" x14ac:dyDescent="0.2">
      <c r="A118" s="56"/>
      <c r="B118" s="57"/>
      <c r="C118" s="60"/>
      <c r="D118" s="58"/>
      <c r="E118" s="37"/>
    </row>
    <row r="119" spans="1:5" x14ac:dyDescent="0.2">
      <c r="A119" s="56"/>
      <c r="B119" s="57"/>
      <c r="C119" s="60"/>
      <c r="D119" s="58"/>
      <c r="E119" s="37"/>
    </row>
    <row r="120" spans="1:5" x14ac:dyDescent="0.2">
      <c r="A120" s="56"/>
      <c r="B120" s="59"/>
      <c r="C120" s="60"/>
      <c r="D120" s="58"/>
      <c r="E120" s="37"/>
    </row>
  </sheetData>
  <mergeCells count="17">
    <mergeCell ref="A2:K2"/>
    <mergeCell ref="A7:D7"/>
    <mergeCell ref="I56:J56"/>
    <mergeCell ref="I57:J57"/>
    <mergeCell ref="I50:J50"/>
    <mergeCell ref="I51:J51"/>
    <mergeCell ref="A3:K3"/>
    <mergeCell ref="A4:K4"/>
    <mergeCell ref="I52:J52"/>
    <mergeCell ref="I53:J53"/>
    <mergeCell ref="I54:J54"/>
    <mergeCell ref="I60:J60"/>
    <mergeCell ref="I61:J61"/>
    <mergeCell ref="H62:J62"/>
    <mergeCell ref="I58:J58"/>
    <mergeCell ref="I55:J55"/>
    <mergeCell ref="I59:J59"/>
  </mergeCells>
  <phoneticPr fontId="5" type="noConversion"/>
  <pageMargins left="0.75" right="0.75" top="1" bottom="1" header="0.5" footer="0.5"/>
  <pageSetup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20"/>
  <sheetViews>
    <sheetView topLeftCell="A56" zoomScale="75" workbookViewId="0">
      <selection activeCell="H80" sqref="H80"/>
    </sheetView>
  </sheetViews>
  <sheetFormatPr defaultRowHeight="12.75" x14ac:dyDescent="0.2"/>
  <cols>
    <col min="1" max="1" width="25.5703125" customWidth="1"/>
    <col min="3" max="3" width="10.5703125" customWidth="1"/>
    <col min="5" max="5" width="8.7109375" style="2" customWidth="1"/>
    <col min="6" max="6" width="9" customWidth="1"/>
    <col min="7" max="7" width="6.5703125" customWidth="1"/>
    <col min="8" max="8" width="8.42578125" customWidth="1"/>
    <col min="9" max="9" width="7" customWidth="1"/>
    <col min="10" max="10" width="4.5703125" bestFit="1" customWidth="1"/>
    <col min="11" max="13" width="5.140625" customWidth="1"/>
  </cols>
  <sheetData>
    <row r="2" spans="1:13" ht="18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3" ht="18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3" ht="18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7" spans="1:13" x14ac:dyDescent="0.2">
      <c r="A7" s="83"/>
      <c r="B7" s="83"/>
      <c r="C7" s="83"/>
      <c r="D7" s="83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57" t="s">
        <v>0</v>
      </c>
      <c r="B8" s="57" t="s">
        <v>22</v>
      </c>
      <c r="C8" s="57" t="s">
        <v>23</v>
      </c>
      <c r="D8" s="56" t="s">
        <v>40</v>
      </c>
      <c r="E8" s="56" t="s">
        <v>41</v>
      </c>
      <c r="F8" s="2"/>
      <c r="G8" s="2"/>
      <c r="H8" s="2"/>
      <c r="I8" s="2"/>
      <c r="J8" s="2"/>
      <c r="K8" s="3"/>
    </row>
    <row r="9" spans="1:13" x14ac:dyDescent="0.2">
      <c r="A9" s="68" t="s">
        <v>3</v>
      </c>
      <c r="B9" s="68">
        <v>1</v>
      </c>
      <c r="C9" s="68" t="s">
        <v>24</v>
      </c>
      <c r="D9" s="61" t="s">
        <v>27</v>
      </c>
      <c r="E9" s="39">
        <v>1.8778124999999923</v>
      </c>
      <c r="F9" s="2"/>
      <c r="G9" s="2"/>
      <c r="H9" s="2"/>
      <c r="I9" s="7"/>
      <c r="J9" s="6"/>
      <c r="K9" s="6"/>
    </row>
    <row r="10" spans="1:13" x14ac:dyDescent="0.2">
      <c r="A10" s="68" t="s">
        <v>3</v>
      </c>
      <c r="B10" s="68">
        <v>2</v>
      </c>
      <c r="C10" s="68" t="s">
        <v>24</v>
      </c>
      <c r="D10" s="61" t="s">
        <v>27</v>
      </c>
      <c r="E10" s="39">
        <v>1.8005000000000049</v>
      </c>
      <c r="F10" s="2"/>
      <c r="G10" s="2"/>
      <c r="H10" s="2"/>
      <c r="I10" s="7"/>
      <c r="J10" s="6"/>
      <c r="K10" s="6"/>
    </row>
    <row r="11" spans="1:13" x14ac:dyDescent="0.2">
      <c r="A11" s="68" t="s">
        <v>3</v>
      </c>
      <c r="B11" s="68">
        <v>3</v>
      </c>
      <c r="C11" s="68" t="s">
        <v>24</v>
      </c>
      <c r="D11" s="61" t="s">
        <v>27</v>
      </c>
      <c r="E11" s="39">
        <v>1.702249999999994</v>
      </c>
      <c r="F11" s="2"/>
      <c r="G11" s="2"/>
      <c r="H11" s="2"/>
      <c r="I11" s="7"/>
      <c r="J11" s="6"/>
      <c r="K11" s="6"/>
    </row>
    <row r="12" spans="1:13" x14ac:dyDescent="0.2">
      <c r="A12" s="68" t="s">
        <v>3</v>
      </c>
      <c r="B12" s="68">
        <v>4</v>
      </c>
      <c r="C12" s="68" t="s">
        <v>24</v>
      </c>
      <c r="D12" s="61" t="s">
        <v>27</v>
      </c>
      <c r="E12" s="39">
        <v>1.787249999999996</v>
      </c>
      <c r="F12" s="2"/>
      <c r="G12" s="2"/>
      <c r="H12" s="2"/>
      <c r="I12" s="7"/>
      <c r="J12" s="6"/>
      <c r="K12" s="6"/>
    </row>
    <row r="13" spans="1:13" x14ac:dyDescent="0.2">
      <c r="A13" s="68" t="s">
        <v>3</v>
      </c>
      <c r="B13" s="68">
        <v>5</v>
      </c>
      <c r="C13" s="68" t="s">
        <v>24</v>
      </c>
      <c r="D13" s="61" t="s">
        <v>27</v>
      </c>
      <c r="E13" s="39">
        <v>1.4858333333333344</v>
      </c>
      <c r="F13" s="2"/>
      <c r="G13" s="2"/>
      <c r="H13" s="2"/>
      <c r="I13" s="7"/>
      <c r="J13" s="6"/>
      <c r="K13" s="6"/>
    </row>
    <row r="14" spans="1:13" x14ac:dyDescent="0.2">
      <c r="A14" s="68" t="s">
        <v>3</v>
      </c>
      <c r="B14" s="68">
        <v>6</v>
      </c>
      <c r="C14" s="68" t="s">
        <v>24</v>
      </c>
      <c r="D14" s="61" t="s">
        <v>27</v>
      </c>
      <c r="E14" s="39">
        <v>1.327250000000002</v>
      </c>
      <c r="F14" s="2"/>
      <c r="G14" s="2"/>
      <c r="H14" s="2"/>
      <c r="I14" s="7"/>
      <c r="J14" s="6"/>
      <c r="K14" s="6"/>
    </row>
    <row r="15" spans="1:13" x14ac:dyDescent="0.2">
      <c r="A15" s="68" t="s">
        <v>3</v>
      </c>
      <c r="B15" s="68">
        <v>7</v>
      </c>
      <c r="C15" s="68" t="s">
        <v>24</v>
      </c>
      <c r="D15" s="61" t="s">
        <v>27</v>
      </c>
      <c r="E15" s="39">
        <v>1.5402777777777654</v>
      </c>
      <c r="F15" s="2"/>
      <c r="G15" s="2"/>
      <c r="H15" s="2"/>
      <c r="I15" s="7"/>
      <c r="J15" s="6"/>
      <c r="K15" s="6"/>
    </row>
    <row r="16" spans="1:13" x14ac:dyDescent="0.2">
      <c r="A16" s="68" t="s">
        <v>3</v>
      </c>
      <c r="B16" s="58">
        <v>8</v>
      </c>
      <c r="C16" s="68" t="s">
        <v>24</v>
      </c>
      <c r="D16" s="61" t="s">
        <v>27</v>
      </c>
      <c r="E16" s="39">
        <v>1.4642499999999892</v>
      </c>
    </row>
    <row r="17" spans="1:5" x14ac:dyDescent="0.2">
      <c r="A17" s="57" t="s">
        <v>3</v>
      </c>
      <c r="B17" s="57">
        <v>1</v>
      </c>
      <c r="C17" s="60" t="s">
        <v>26</v>
      </c>
      <c r="D17" s="76">
        <v>0.20111111111109636</v>
      </c>
      <c r="E17" s="56" t="s">
        <v>27</v>
      </c>
    </row>
    <row r="18" spans="1:5" x14ac:dyDescent="0.2">
      <c r="A18" s="57" t="s">
        <v>3</v>
      </c>
      <c r="B18" s="57">
        <v>2</v>
      </c>
      <c r="C18" s="60" t="s">
        <v>26</v>
      </c>
      <c r="D18" s="76">
        <v>0.20599999999997287</v>
      </c>
      <c r="E18" s="56" t="s">
        <v>27</v>
      </c>
    </row>
    <row r="19" spans="1:5" x14ac:dyDescent="0.2">
      <c r="A19" s="57" t="s">
        <v>3</v>
      </c>
      <c r="B19" s="57">
        <v>3</v>
      </c>
      <c r="C19" s="60" t="s">
        <v>26</v>
      </c>
      <c r="D19" s="76">
        <v>0.21799999999998487</v>
      </c>
      <c r="E19" s="56" t="s">
        <v>27</v>
      </c>
    </row>
    <row r="20" spans="1:5" x14ac:dyDescent="0.2">
      <c r="A20" s="57" t="s">
        <v>3</v>
      </c>
      <c r="B20" s="57">
        <v>4</v>
      </c>
      <c r="C20" s="60" t="s">
        <v>26</v>
      </c>
      <c r="D20" s="76">
        <v>0.20899999999999253</v>
      </c>
      <c r="E20" s="56" t="s">
        <v>27</v>
      </c>
    </row>
    <row r="21" spans="1:5" x14ac:dyDescent="0.2">
      <c r="A21" s="57" t="s">
        <v>3</v>
      </c>
      <c r="B21" s="57">
        <v>5</v>
      </c>
      <c r="C21" s="60" t="s">
        <v>26</v>
      </c>
      <c r="D21" s="76">
        <v>0.19799999999999818</v>
      </c>
      <c r="E21" s="56" t="s">
        <v>27</v>
      </c>
    </row>
    <row r="22" spans="1:5" x14ac:dyDescent="0.2">
      <c r="A22" s="57" t="s">
        <v>3</v>
      </c>
      <c r="B22" s="57">
        <v>6</v>
      </c>
      <c r="C22" s="60" t="s">
        <v>26</v>
      </c>
      <c r="D22" s="76">
        <v>0.18399999999998418</v>
      </c>
      <c r="E22" s="56" t="s">
        <v>27</v>
      </c>
    </row>
    <row r="23" spans="1:5" x14ac:dyDescent="0.2">
      <c r="A23" s="57" t="s">
        <v>3</v>
      </c>
      <c r="B23" s="57">
        <v>7</v>
      </c>
      <c r="C23" s="60" t="s">
        <v>26</v>
      </c>
      <c r="D23" s="76">
        <v>0.16799999999999038</v>
      </c>
      <c r="E23" s="56" t="s">
        <v>27</v>
      </c>
    </row>
    <row r="24" spans="1:5" x14ac:dyDescent="0.2">
      <c r="A24" s="57" t="s">
        <v>3</v>
      </c>
      <c r="B24" s="59">
        <v>8</v>
      </c>
      <c r="C24" s="60" t="s">
        <v>26</v>
      </c>
      <c r="D24" s="76">
        <v>0.18100000000000893</v>
      </c>
      <c r="E24" s="56" t="s">
        <v>27</v>
      </c>
    </row>
    <row r="25" spans="1:5" x14ac:dyDescent="0.2">
      <c r="A25" s="40">
        <v>493</v>
      </c>
      <c r="B25" s="68">
        <v>1</v>
      </c>
      <c r="C25" s="68" t="s">
        <v>24</v>
      </c>
      <c r="D25" s="61" t="s">
        <v>27</v>
      </c>
      <c r="E25" s="39">
        <v>1.756250000000015</v>
      </c>
    </row>
    <row r="26" spans="1:5" x14ac:dyDescent="0.2">
      <c r="A26" s="40">
        <v>493</v>
      </c>
      <c r="B26" s="68">
        <v>2</v>
      </c>
      <c r="C26" s="68" t="s">
        <v>24</v>
      </c>
      <c r="D26" s="61" t="s">
        <v>27</v>
      </c>
      <c r="E26" s="39">
        <v>1.8617857142857146</v>
      </c>
    </row>
    <row r="27" spans="1:5" x14ac:dyDescent="0.2">
      <c r="A27" s="40">
        <v>493</v>
      </c>
      <c r="B27" s="68">
        <v>3</v>
      </c>
      <c r="C27" s="68" t="s">
        <v>24</v>
      </c>
      <c r="D27" s="61" t="s">
        <v>27</v>
      </c>
      <c r="E27" s="39">
        <v>1.7922499999999844</v>
      </c>
    </row>
    <row r="28" spans="1:5" x14ac:dyDescent="0.2">
      <c r="A28" s="40">
        <v>493</v>
      </c>
      <c r="B28" s="68">
        <v>4</v>
      </c>
      <c r="C28" s="68" t="s">
        <v>24</v>
      </c>
      <c r="D28" s="61" t="s">
        <v>27</v>
      </c>
      <c r="E28" s="39">
        <v>2.2232500000000099</v>
      </c>
    </row>
    <row r="29" spans="1:5" x14ac:dyDescent="0.2">
      <c r="A29" s="40">
        <v>493</v>
      </c>
      <c r="B29" s="68">
        <v>5</v>
      </c>
      <c r="C29" s="68" t="s">
        <v>24</v>
      </c>
      <c r="D29" s="61" t="s">
        <v>27</v>
      </c>
      <c r="E29" s="39">
        <v>1.8292500000000047</v>
      </c>
    </row>
    <row r="30" spans="1:5" x14ac:dyDescent="0.2">
      <c r="A30" s="40">
        <v>493</v>
      </c>
      <c r="B30" s="68">
        <v>6</v>
      </c>
      <c r="C30" s="68" t="s">
        <v>24</v>
      </c>
      <c r="D30" s="61" t="s">
        <v>27</v>
      </c>
      <c r="E30" s="39">
        <v>2.4728125000000043</v>
      </c>
    </row>
    <row r="31" spans="1:5" x14ac:dyDescent="0.2">
      <c r="A31" s="40">
        <v>493</v>
      </c>
      <c r="B31" s="68">
        <v>7</v>
      </c>
      <c r="C31" s="68" t="s">
        <v>24</v>
      </c>
      <c r="D31" s="61" t="s">
        <v>27</v>
      </c>
      <c r="E31" s="39">
        <v>1.5612500000000029</v>
      </c>
    </row>
    <row r="32" spans="1:5" x14ac:dyDescent="0.2">
      <c r="A32" s="40">
        <v>493</v>
      </c>
      <c r="B32" s="58">
        <v>8</v>
      </c>
      <c r="C32" s="68" t="s">
        <v>24</v>
      </c>
      <c r="D32" s="61" t="s">
        <v>27</v>
      </c>
      <c r="E32" s="39">
        <v>2.1917857142857193</v>
      </c>
    </row>
    <row r="33" spans="1:10" x14ac:dyDescent="0.2">
      <c r="A33" s="40">
        <v>493</v>
      </c>
      <c r="B33" s="68">
        <v>1</v>
      </c>
      <c r="C33" s="71" t="s">
        <v>26</v>
      </c>
      <c r="D33" s="39">
        <v>0.23999999999998625</v>
      </c>
      <c r="E33" s="40" t="s">
        <v>27</v>
      </c>
    </row>
    <row r="34" spans="1:10" x14ac:dyDescent="0.2">
      <c r="A34" s="40">
        <v>493</v>
      </c>
      <c r="B34" s="68">
        <v>2</v>
      </c>
      <c r="C34" s="71" t="s">
        <v>26</v>
      </c>
      <c r="D34" s="39">
        <v>0.22699999999997722</v>
      </c>
      <c r="E34" s="40" t="s">
        <v>27</v>
      </c>
    </row>
    <row r="35" spans="1:10" x14ac:dyDescent="0.2">
      <c r="A35" s="40">
        <v>493</v>
      </c>
      <c r="B35" s="68">
        <v>3</v>
      </c>
      <c r="C35" s="71" t="s">
        <v>26</v>
      </c>
      <c r="D35" s="39">
        <v>0.22199999999998887</v>
      </c>
      <c r="E35" s="40" t="s">
        <v>27</v>
      </c>
    </row>
    <row r="36" spans="1:10" x14ac:dyDescent="0.2">
      <c r="A36" s="40">
        <v>493</v>
      </c>
      <c r="B36" s="68">
        <v>4</v>
      </c>
      <c r="C36" s="71" t="s">
        <v>26</v>
      </c>
      <c r="D36" s="39">
        <v>0.21900000000000253</v>
      </c>
      <c r="E36" s="40" t="s">
        <v>27</v>
      </c>
    </row>
    <row r="37" spans="1:10" x14ac:dyDescent="0.2">
      <c r="A37" s="40">
        <v>493</v>
      </c>
      <c r="B37" s="68">
        <v>5</v>
      </c>
      <c r="C37" s="71" t="s">
        <v>26</v>
      </c>
      <c r="D37" s="39">
        <v>0.27999999999999137</v>
      </c>
      <c r="E37" s="40" t="s">
        <v>27</v>
      </c>
    </row>
    <row r="38" spans="1:10" x14ac:dyDescent="0.2">
      <c r="A38" s="40">
        <v>493</v>
      </c>
      <c r="B38" s="68">
        <v>6</v>
      </c>
      <c r="C38" s="71" t="s">
        <v>26</v>
      </c>
      <c r="D38" s="39">
        <v>0.19699999999998052</v>
      </c>
      <c r="E38" s="40" t="s">
        <v>27</v>
      </c>
    </row>
    <row r="39" spans="1:10" x14ac:dyDescent="0.2">
      <c r="A39" s="40">
        <v>493</v>
      </c>
      <c r="B39" s="68">
        <v>7</v>
      </c>
      <c r="C39" s="71" t="s">
        <v>26</v>
      </c>
      <c r="D39" s="39">
        <v>0.23400000000000087</v>
      </c>
      <c r="E39" s="40" t="s">
        <v>27</v>
      </c>
    </row>
    <row r="40" spans="1:10" x14ac:dyDescent="0.2">
      <c r="A40" s="40">
        <v>493</v>
      </c>
      <c r="B40" s="58">
        <v>8</v>
      </c>
      <c r="C40" s="71" t="s">
        <v>26</v>
      </c>
      <c r="D40" s="39">
        <v>0.24499999999998412</v>
      </c>
      <c r="E40" s="40" t="s">
        <v>27</v>
      </c>
      <c r="I40" s="69"/>
    </row>
    <row r="41" spans="1:10" x14ac:dyDescent="0.2">
      <c r="A41" s="40">
        <v>494</v>
      </c>
      <c r="B41" s="68">
        <v>1</v>
      </c>
      <c r="C41" s="68" t="s">
        <v>24</v>
      </c>
      <c r="D41" s="61" t="s">
        <v>27</v>
      </c>
      <c r="E41" s="39">
        <v>1.3091666666666699</v>
      </c>
    </row>
    <row r="42" spans="1:10" x14ac:dyDescent="0.2">
      <c r="A42" s="40">
        <v>494</v>
      </c>
      <c r="B42" s="68">
        <v>2</v>
      </c>
      <c r="C42" s="68" t="s">
        <v>24</v>
      </c>
      <c r="D42" s="61" t="s">
        <v>27</v>
      </c>
      <c r="E42" s="39">
        <v>1.054250000000001</v>
      </c>
      <c r="F42" s="13"/>
      <c r="G42" s="13"/>
    </row>
    <row r="43" spans="1:10" x14ac:dyDescent="0.2">
      <c r="A43" s="40">
        <v>494</v>
      </c>
      <c r="B43" s="68">
        <v>3</v>
      </c>
      <c r="C43" s="68" t="s">
        <v>24</v>
      </c>
      <c r="D43" s="61" t="s">
        <v>27</v>
      </c>
      <c r="E43" s="39">
        <v>1.0547222222222115</v>
      </c>
      <c r="F43" s="13"/>
      <c r="G43" s="13"/>
    </row>
    <row r="44" spans="1:10" x14ac:dyDescent="0.2">
      <c r="A44" s="40">
        <v>494</v>
      </c>
      <c r="B44" s="68">
        <v>4</v>
      </c>
      <c r="C44" s="68" t="s">
        <v>24</v>
      </c>
      <c r="D44" s="61" t="s">
        <v>27</v>
      </c>
      <c r="E44" s="39">
        <v>0.74027777777777948</v>
      </c>
      <c r="F44" s="13"/>
      <c r="G44" s="13"/>
    </row>
    <row r="45" spans="1:10" x14ac:dyDescent="0.2">
      <c r="A45" s="40">
        <v>494</v>
      </c>
      <c r="B45" s="68">
        <v>5</v>
      </c>
      <c r="C45" s="68" t="s">
        <v>24</v>
      </c>
      <c r="D45" s="61" t="s">
        <v>27</v>
      </c>
      <c r="E45" s="39">
        <v>1.4665909090908984</v>
      </c>
      <c r="F45" s="13"/>
      <c r="G45" s="13"/>
    </row>
    <row r="46" spans="1:10" x14ac:dyDescent="0.2">
      <c r="A46" s="40">
        <v>494</v>
      </c>
      <c r="B46" s="68">
        <v>6</v>
      </c>
      <c r="C46" s="68" t="s">
        <v>24</v>
      </c>
      <c r="D46" s="61" t="s">
        <v>27</v>
      </c>
      <c r="E46" s="39">
        <v>1.6413888888888974</v>
      </c>
      <c r="F46" s="13"/>
      <c r="G46" s="13"/>
    </row>
    <row r="47" spans="1:10" x14ac:dyDescent="0.2">
      <c r="A47" s="40">
        <v>494</v>
      </c>
      <c r="B47" s="68">
        <v>7</v>
      </c>
      <c r="C47" s="68" t="s">
        <v>24</v>
      </c>
      <c r="D47" s="61" t="s">
        <v>27</v>
      </c>
      <c r="E47" s="39">
        <v>1.671250000000013</v>
      </c>
      <c r="F47" s="13"/>
      <c r="G47" s="13"/>
    </row>
    <row r="48" spans="1:10" x14ac:dyDescent="0.2">
      <c r="A48" s="40">
        <v>494</v>
      </c>
      <c r="B48" s="58">
        <v>8</v>
      </c>
      <c r="C48" s="68" t="s">
        <v>24</v>
      </c>
      <c r="D48" s="61" t="s">
        <v>27</v>
      </c>
      <c r="E48" s="39">
        <v>1.426562500000006</v>
      </c>
      <c r="F48" s="13"/>
      <c r="G48" s="13"/>
      <c r="H48" s="13"/>
      <c r="I48" s="13"/>
      <c r="J48" s="13"/>
    </row>
    <row r="49" spans="1:17" x14ac:dyDescent="0.2">
      <c r="A49" s="40">
        <v>494</v>
      </c>
      <c r="B49" s="57">
        <v>1</v>
      </c>
      <c r="C49" s="60" t="s">
        <v>26</v>
      </c>
      <c r="D49" s="39">
        <v>0.22999999999997467</v>
      </c>
      <c r="E49" s="40" t="s">
        <v>27</v>
      </c>
      <c r="F49" s="17"/>
      <c r="G49" s="13"/>
      <c r="H49" s="16"/>
      <c r="I49" s="13"/>
      <c r="J49" s="13"/>
      <c r="M49" s="13"/>
      <c r="N49" s="13"/>
      <c r="O49" s="13"/>
      <c r="P49" s="13"/>
      <c r="Q49" s="13"/>
    </row>
    <row r="50" spans="1:17" x14ac:dyDescent="0.2">
      <c r="A50" s="40">
        <v>494</v>
      </c>
      <c r="B50" s="57">
        <v>2</v>
      </c>
      <c r="C50" s="60" t="s">
        <v>26</v>
      </c>
      <c r="D50" s="39">
        <v>0.14299999999998203</v>
      </c>
      <c r="E50" s="40" t="s">
        <v>27</v>
      </c>
      <c r="F50" s="18"/>
      <c r="G50" s="9"/>
      <c r="H50" s="9"/>
      <c r="I50" s="80"/>
      <c r="J50" s="80"/>
      <c r="M50" s="13"/>
      <c r="N50" s="13"/>
      <c r="O50" s="13"/>
      <c r="P50" s="13"/>
      <c r="Q50" s="13"/>
    </row>
    <row r="51" spans="1:17" x14ac:dyDescent="0.2">
      <c r="A51" s="40">
        <v>494</v>
      </c>
      <c r="B51" s="57">
        <v>3</v>
      </c>
      <c r="C51" s="60" t="s">
        <v>26</v>
      </c>
      <c r="D51" s="39">
        <v>0.15799999999999148</v>
      </c>
      <c r="E51" s="40" t="s">
        <v>27</v>
      </c>
      <c r="F51" s="4"/>
      <c r="G51" s="4"/>
      <c r="H51" s="4"/>
      <c r="I51" s="81"/>
      <c r="J51" s="81"/>
      <c r="M51" s="13"/>
      <c r="N51" s="9"/>
      <c r="O51" s="9"/>
      <c r="P51" s="9"/>
      <c r="Q51" s="13"/>
    </row>
    <row r="52" spans="1:17" x14ac:dyDescent="0.2">
      <c r="A52" s="40">
        <v>494</v>
      </c>
      <c r="B52" s="57">
        <v>4</v>
      </c>
      <c r="C52" s="60" t="s">
        <v>26</v>
      </c>
      <c r="D52" s="39">
        <v>0.20299999999999763</v>
      </c>
      <c r="E52" s="41" t="s">
        <v>27</v>
      </c>
      <c r="F52" s="14"/>
      <c r="G52" s="4"/>
      <c r="H52" s="12"/>
      <c r="I52" s="81"/>
      <c r="J52" s="81"/>
      <c r="M52" s="13"/>
      <c r="N52" s="4"/>
      <c r="O52" s="4"/>
      <c r="P52" s="4"/>
      <c r="Q52" s="13"/>
    </row>
    <row r="53" spans="1:17" x14ac:dyDescent="0.2">
      <c r="A53" s="40">
        <v>494</v>
      </c>
      <c r="B53" s="57">
        <v>5</v>
      </c>
      <c r="C53" s="60" t="s">
        <v>26</v>
      </c>
      <c r="D53" s="39">
        <v>0.17100000000001003</v>
      </c>
      <c r="E53" s="40" t="s">
        <v>27</v>
      </c>
      <c r="F53" s="4"/>
      <c r="G53" s="4"/>
      <c r="H53" s="4"/>
      <c r="I53" s="81"/>
      <c r="J53" s="81"/>
      <c r="M53" s="13"/>
      <c r="N53" s="4"/>
      <c r="O53" s="4"/>
      <c r="P53" s="4"/>
      <c r="Q53" s="13"/>
    </row>
    <row r="54" spans="1:17" x14ac:dyDescent="0.2">
      <c r="A54" s="40">
        <v>494</v>
      </c>
      <c r="B54" s="57">
        <v>6</v>
      </c>
      <c r="C54" s="60" t="s">
        <v>26</v>
      </c>
      <c r="D54" s="39">
        <v>0.17700000000000493</v>
      </c>
      <c r="E54" s="40" t="s">
        <v>27</v>
      </c>
      <c r="F54" s="9"/>
      <c r="G54" s="9"/>
      <c r="H54" s="4"/>
      <c r="I54" s="80"/>
      <c r="J54" s="80"/>
      <c r="M54" s="13"/>
      <c r="N54" s="4"/>
      <c r="O54" s="4"/>
      <c r="P54" s="4"/>
      <c r="Q54" s="13"/>
    </row>
    <row r="55" spans="1:17" x14ac:dyDescent="0.2">
      <c r="A55" s="40">
        <v>494</v>
      </c>
      <c r="B55" s="57">
        <v>7</v>
      </c>
      <c r="C55" s="60" t="s">
        <v>26</v>
      </c>
      <c r="D55" s="39">
        <v>0.20499999999998852</v>
      </c>
      <c r="E55" s="40" t="s">
        <v>27</v>
      </c>
      <c r="F55" s="9"/>
      <c r="G55" s="9"/>
      <c r="H55" s="4"/>
      <c r="I55" s="80"/>
      <c r="J55" s="80"/>
      <c r="M55" s="13"/>
      <c r="N55" s="4"/>
      <c r="O55" s="4"/>
      <c r="P55" s="4"/>
      <c r="Q55" s="13"/>
    </row>
    <row r="56" spans="1:17" x14ac:dyDescent="0.2">
      <c r="A56" s="40">
        <v>494</v>
      </c>
      <c r="B56" s="59">
        <v>8</v>
      </c>
      <c r="C56" s="60" t="s">
        <v>26</v>
      </c>
      <c r="D56" s="39">
        <v>0.14499999999999513</v>
      </c>
      <c r="E56" s="42" t="s">
        <v>27</v>
      </c>
      <c r="F56" s="9"/>
      <c r="G56" s="9"/>
      <c r="H56" s="11"/>
      <c r="I56" s="80"/>
      <c r="J56" s="80"/>
      <c r="M56" s="13"/>
      <c r="N56" s="4"/>
      <c r="O56" s="4"/>
      <c r="P56" s="4"/>
      <c r="Q56" s="13"/>
    </row>
    <row r="57" spans="1:17" x14ac:dyDescent="0.2">
      <c r="A57" s="56">
        <v>495</v>
      </c>
      <c r="B57" s="57">
        <v>1</v>
      </c>
      <c r="C57" s="57" t="s">
        <v>24</v>
      </c>
      <c r="D57" s="61" t="s">
        <v>27</v>
      </c>
      <c r="E57" s="39">
        <v>1.4155555555555526</v>
      </c>
      <c r="F57" s="9"/>
      <c r="G57" s="38"/>
      <c r="H57" s="11"/>
      <c r="I57" s="80"/>
      <c r="J57" s="80"/>
      <c r="M57" s="13"/>
      <c r="N57" s="4"/>
      <c r="O57" s="4"/>
      <c r="P57" s="4"/>
      <c r="Q57" s="13"/>
    </row>
    <row r="58" spans="1:17" x14ac:dyDescent="0.2">
      <c r="A58" s="56">
        <v>495</v>
      </c>
      <c r="B58" s="57">
        <v>2</v>
      </c>
      <c r="C58" s="57" t="s">
        <v>24</v>
      </c>
      <c r="D58" s="61" t="s">
        <v>27</v>
      </c>
      <c r="E58" s="39">
        <v>1.062499999999994</v>
      </c>
      <c r="F58" s="9"/>
      <c r="G58" s="9"/>
      <c r="H58" s="11"/>
      <c r="I58" s="80"/>
      <c r="J58" s="80"/>
      <c r="M58" s="13"/>
      <c r="N58" s="4"/>
      <c r="O58" s="4"/>
      <c r="P58" s="4"/>
      <c r="Q58" s="13"/>
    </row>
    <row r="59" spans="1:17" x14ac:dyDescent="0.2">
      <c r="A59" s="56">
        <v>495</v>
      </c>
      <c r="B59" s="57">
        <v>3</v>
      </c>
      <c r="C59" s="57" t="s">
        <v>24</v>
      </c>
      <c r="D59" s="61" t="s">
        <v>27</v>
      </c>
      <c r="E59" s="39">
        <v>1.6990000000000058</v>
      </c>
      <c r="F59" s="9"/>
      <c r="G59" s="9"/>
      <c r="H59" s="11"/>
      <c r="I59" s="80"/>
      <c r="J59" s="80"/>
      <c r="M59" s="13"/>
      <c r="N59" s="4"/>
      <c r="O59" s="4"/>
      <c r="P59" s="4"/>
      <c r="Q59" s="13"/>
    </row>
    <row r="60" spans="1:17" x14ac:dyDescent="0.2">
      <c r="A60" s="56">
        <v>495</v>
      </c>
      <c r="B60" s="57">
        <v>4</v>
      </c>
      <c r="C60" s="57" t="s">
        <v>24</v>
      </c>
      <c r="D60" s="61" t="s">
        <v>27</v>
      </c>
      <c r="E60" s="39">
        <v>1.2389999999999901</v>
      </c>
      <c r="F60" s="9"/>
      <c r="G60" s="9"/>
      <c r="H60" s="11"/>
      <c r="I60" s="80"/>
      <c r="J60" s="80"/>
      <c r="M60" s="13"/>
      <c r="N60" s="4"/>
      <c r="O60" s="4"/>
      <c r="P60" s="4"/>
      <c r="Q60" s="13"/>
    </row>
    <row r="61" spans="1:17" x14ac:dyDescent="0.2">
      <c r="A61" s="56">
        <v>495</v>
      </c>
      <c r="B61" s="57">
        <v>5</v>
      </c>
      <c r="C61" s="57" t="s">
        <v>24</v>
      </c>
      <c r="D61" s="61" t="s">
        <v>27</v>
      </c>
      <c r="E61" s="39">
        <v>1.3190000000000035</v>
      </c>
      <c r="F61" s="9"/>
      <c r="G61" s="9"/>
      <c r="H61" s="13"/>
      <c r="I61" s="80"/>
      <c r="J61" s="80"/>
      <c r="M61" s="13"/>
      <c r="N61" s="4"/>
      <c r="O61" s="4"/>
      <c r="P61" s="4"/>
      <c r="Q61" s="13"/>
    </row>
    <row r="62" spans="1:17" x14ac:dyDescent="0.2">
      <c r="A62" s="56">
        <v>495</v>
      </c>
      <c r="B62" s="57">
        <v>6</v>
      </c>
      <c r="C62" s="57" t="s">
        <v>24</v>
      </c>
      <c r="D62" s="61" t="s">
        <v>27</v>
      </c>
      <c r="E62" s="39">
        <v>1.9625000000000059</v>
      </c>
      <c r="F62" s="17"/>
      <c r="G62" s="17"/>
      <c r="H62" s="82"/>
      <c r="I62" s="82"/>
      <c r="J62" s="82"/>
      <c r="M62" s="13"/>
      <c r="N62" s="13"/>
      <c r="O62" s="13"/>
      <c r="P62" s="13"/>
      <c r="Q62" s="13"/>
    </row>
    <row r="63" spans="1:17" x14ac:dyDescent="0.2">
      <c r="A63" s="56">
        <v>495</v>
      </c>
      <c r="B63" s="57">
        <v>7</v>
      </c>
      <c r="C63" s="57" t="s">
        <v>24</v>
      </c>
      <c r="D63" s="61" t="s">
        <v>27</v>
      </c>
      <c r="E63" s="39">
        <v>1.5257142857142889</v>
      </c>
      <c r="F63" s="13"/>
      <c r="G63" s="13"/>
      <c r="M63" s="13"/>
      <c r="N63" s="13"/>
      <c r="O63" s="13"/>
      <c r="P63" s="13"/>
      <c r="Q63" s="13"/>
    </row>
    <row r="64" spans="1:17" x14ac:dyDescent="0.2">
      <c r="A64" s="56">
        <v>495</v>
      </c>
      <c r="B64" s="59">
        <v>8</v>
      </c>
      <c r="C64" s="57" t="s">
        <v>24</v>
      </c>
      <c r="D64" s="61" t="s">
        <v>27</v>
      </c>
      <c r="E64" s="39">
        <v>1.6000000000000014</v>
      </c>
      <c r="F64" s="13"/>
      <c r="G64" s="13"/>
    </row>
    <row r="65" spans="1:7" x14ac:dyDescent="0.2">
      <c r="A65" s="56">
        <v>495</v>
      </c>
      <c r="B65" s="57">
        <v>1</v>
      </c>
      <c r="C65" s="60" t="s">
        <v>26</v>
      </c>
      <c r="D65" s="42">
        <v>0.19899999999999363</v>
      </c>
      <c r="E65" s="40" t="s">
        <v>27</v>
      </c>
      <c r="F65" s="13"/>
      <c r="G65" s="13"/>
    </row>
    <row r="66" spans="1:7" x14ac:dyDescent="0.2">
      <c r="A66" s="56">
        <v>495</v>
      </c>
      <c r="B66" s="57">
        <v>2</v>
      </c>
      <c r="C66" s="60" t="s">
        <v>26</v>
      </c>
      <c r="D66" s="42">
        <v>0.18799999999998818</v>
      </c>
      <c r="E66" s="40" t="s">
        <v>27</v>
      </c>
      <c r="F66" s="13"/>
      <c r="G66" s="13"/>
    </row>
    <row r="67" spans="1:7" x14ac:dyDescent="0.2">
      <c r="A67" s="56">
        <v>495</v>
      </c>
      <c r="B67" s="57">
        <v>3</v>
      </c>
      <c r="C67" s="60" t="s">
        <v>26</v>
      </c>
      <c r="D67" s="42">
        <v>0.22800000000000598</v>
      </c>
      <c r="E67" s="40" t="s">
        <v>27</v>
      </c>
      <c r="F67" s="13"/>
      <c r="G67" s="13"/>
    </row>
    <row r="68" spans="1:7" x14ac:dyDescent="0.2">
      <c r="A68" s="56">
        <v>495</v>
      </c>
      <c r="B68" s="57">
        <v>4</v>
      </c>
      <c r="C68" s="60" t="s">
        <v>26</v>
      </c>
      <c r="D68" s="39">
        <v>0.20333333333333314</v>
      </c>
      <c r="E68" s="40" t="s">
        <v>27</v>
      </c>
      <c r="F68" s="13"/>
      <c r="G68" s="13"/>
    </row>
    <row r="69" spans="1:7" x14ac:dyDescent="0.2">
      <c r="A69" s="56">
        <v>495</v>
      </c>
      <c r="B69" s="57">
        <v>5</v>
      </c>
      <c r="C69" s="60" t="s">
        <v>26</v>
      </c>
      <c r="D69" s="39">
        <v>0.20888888888890042</v>
      </c>
      <c r="E69" s="40" t="s">
        <v>27</v>
      </c>
      <c r="F69" s="13"/>
      <c r="G69" s="13"/>
    </row>
    <row r="70" spans="1:7" x14ac:dyDescent="0.2">
      <c r="A70" s="56">
        <v>495</v>
      </c>
      <c r="B70" s="57">
        <v>6</v>
      </c>
      <c r="C70" s="60" t="s">
        <v>26</v>
      </c>
      <c r="D70" s="42">
        <v>0.16499999999999293</v>
      </c>
      <c r="E70" s="40" t="s">
        <v>27</v>
      </c>
      <c r="F70" s="13"/>
      <c r="G70" s="13"/>
    </row>
    <row r="71" spans="1:7" x14ac:dyDescent="0.2">
      <c r="A71" s="56">
        <v>495</v>
      </c>
      <c r="B71" s="57">
        <v>7</v>
      </c>
      <c r="C71" s="60" t="s">
        <v>26</v>
      </c>
      <c r="D71" s="42">
        <v>0.24777777777777268</v>
      </c>
      <c r="E71" s="40" t="s">
        <v>27</v>
      </c>
      <c r="F71" s="13"/>
      <c r="G71" s="13"/>
    </row>
    <row r="72" spans="1:7" x14ac:dyDescent="0.2">
      <c r="A72" s="56">
        <v>495</v>
      </c>
      <c r="B72" s="59">
        <v>8</v>
      </c>
      <c r="C72" s="60" t="s">
        <v>26</v>
      </c>
      <c r="D72" s="39">
        <v>0.22599999999999287</v>
      </c>
      <c r="E72" s="56" t="s">
        <v>27</v>
      </c>
    </row>
    <row r="73" spans="1:7" x14ac:dyDescent="0.2">
      <c r="A73" s="56">
        <v>496</v>
      </c>
      <c r="B73" s="57">
        <v>1</v>
      </c>
      <c r="C73" s="57" t="s">
        <v>24</v>
      </c>
      <c r="D73" s="61" t="s">
        <v>27</v>
      </c>
      <c r="E73" s="70">
        <v>1.9136111111111143</v>
      </c>
    </row>
    <row r="74" spans="1:7" x14ac:dyDescent="0.2">
      <c r="A74" s="56">
        <v>496</v>
      </c>
      <c r="B74" s="57">
        <v>2</v>
      </c>
      <c r="C74" s="57" t="s">
        <v>24</v>
      </c>
      <c r="D74" s="61" t="s">
        <v>27</v>
      </c>
      <c r="E74" s="70">
        <v>1.9662500000000136</v>
      </c>
    </row>
    <row r="75" spans="1:7" x14ac:dyDescent="0.2">
      <c r="A75" s="56">
        <v>496</v>
      </c>
      <c r="B75" s="57">
        <v>3</v>
      </c>
      <c r="C75" s="57" t="s">
        <v>24</v>
      </c>
      <c r="D75" s="61" t="s">
        <v>27</v>
      </c>
      <c r="E75" s="70">
        <v>1.5742499999999993</v>
      </c>
    </row>
    <row r="76" spans="1:7" x14ac:dyDescent="0.2">
      <c r="A76" s="56">
        <v>496</v>
      </c>
      <c r="B76" s="57">
        <v>4</v>
      </c>
      <c r="C76" s="57" t="s">
        <v>24</v>
      </c>
      <c r="D76" s="61" t="s">
        <v>27</v>
      </c>
      <c r="E76" s="70">
        <v>1.755250000000008</v>
      </c>
    </row>
    <row r="77" spans="1:7" x14ac:dyDescent="0.2">
      <c r="A77" s="56">
        <v>496</v>
      </c>
      <c r="B77" s="57">
        <v>5</v>
      </c>
      <c r="C77" s="57" t="s">
        <v>24</v>
      </c>
      <c r="D77" s="61" t="s">
        <v>27</v>
      </c>
      <c r="E77" s="70">
        <v>1.685312500000008</v>
      </c>
    </row>
    <row r="78" spans="1:7" x14ac:dyDescent="0.2">
      <c r="A78" s="56">
        <v>496</v>
      </c>
      <c r="B78" s="57">
        <v>6</v>
      </c>
      <c r="C78" s="57" t="s">
        <v>24</v>
      </c>
      <c r="D78" s="61" t="s">
        <v>27</v>
      </c>
      <c r="E78" s="70">
        <v>1.2192500000000051</v>
      </c>
    </row>
    <row r="79" spans="1:7" x14ac:dyDescent="0.2">
      <c r="A79" s="56">
        <v>496</v>
      </c>
      <c r="B79" s="57">
        <v>7</v>
      </c>
      <c r="C79" s="57" t="s">
        <v>24</v>
      </c>
      <c r="D79" s="61" t="s">
        <v>27</v>
      </c>
      <c r="E79" s="70">
        <v>1.156249999999992</v>
      </c>
    </row>
    <row r="80" spans="1:7" x14ac:dyDescent="0.2">
      <c r="A80" s="56">
        <v>496</v>
      </c>
      <c r="B80" s="59">
        <v>8</v>
      </c>
      <c r="C80" s="57" t="s">
        <v>24</v>
      </c>
      <c r="D80" s="61" t="s">
        <v>27</v>
      </c>
      <c r="E80" s="70">
        <v>1.4724999999999877</v>
      </c>
    </row>
    <row r="81" spans="1:5" x14ac:dyDescent="0.2">
      <c r="A81" s="56">
        <v>496</v>
      </c>
      <c r="B81" s="57">
        <v>1</v>
      </c>
      <c r="C81" s="60" t="s">
        <v>26</v>
      </c>
      <c r="D81" s="39">
        <v>0.23899999999998922</v>
      </c>
      <c r="E81" s="56" t="s">
        <v>27</v>
      </c>
    </row>
    <row r="82" spans="1:5" x14ac:dyDescent="0.2">
      <c r="A82" s="56">
        <v>496</v>
      </c>
      <c r="B82" s="57">
        <v>2</v>
      </c>
      <c r="C82" s="60" t="s">
        <v>26</v>
      </c>
      <c r="D82" s="39">
        <v>0.22899999999999032</v>
      </c>
      <c r="E82" s="56" t="s">
        <v>27</v>
      </c>
    </row>
    <row r="83" spans="1:5" x14ac:dyDescent="0.2">
      <c r="A83" s="56">
        <v>496</v>
      </c>
      <c r="B83" s="57">
        <v>3</v>
      </c>
      <c r="C83" s="60" t="s">
        <v>26</v>
      </c>
      <c r="D83" s="39">
        <v>0.22100000000000453</v>
      </c>
      <c r="E83" s="56" t="s">
        <v>27</v>
      </c>
    </row>
    <row r="84" spans="1:5" x14ac:dyDescent="0.2">
      <c r="A84" s="56">
        <v>496</v>
      </c>
      <c r="B84" s="57">
        <v>4</v>
      </c>
      <c r="C84" s="60" t="s">
        <v>26</v>
      </c>
      <c r="D84" s="39">
        <v>0.24200000000000887</v>
      </c>
      <c r="E84" s="56" t="s">
        <v>27</v>
      </c>
    </row>
    <row r="85" spans="1:5" x14ac:dyDescent="0.2">
      <c r="A85" s="56">
        <v>496</v>
      </c>
      <c r="B85" s="57">
        <v>5</v>
      </c>
      <c r="C85" s="60" t="s">
        <v>26</v>
      </c>
      <c r="D85" s="39">
        <v>0.25200000000000777</v>
      </c>
      <c r="E85" s="56" t="s">
        <v>27</v>
      </c>
    </row>
    <row r="86" spans="1:5" x14ac:dyDescent="0.2">
      <c r="A86" s="56">
        <v>496</v>
      </c>
      <c r="B86" s="57">
        <v>6</v>
      </c>
      <c r="C86" s="60" t="s">
        <v>26</v>
      </c>
      <c r="D86" s="39">
        <v>0.19799999999998708</v>
      </c>
      <c r="E86" s="56" t="s">
        <v>27</v>
      </c>
    </row>
    <row r="87" spans="1:5" x14ac:dyDescent="0.2">
      <c r="A87" s="56">
        <v>496</v>
      </c>
      <c r="B87" s="57">
        <v>7</v>
      </c>
      <c r="C87" s="60" t="s">
        <v>26</v>
      </c>
      <c r="D87" s="39">
        <v>0.25199999999998557</v>
      </c>
      <c r="E87" s="56" t="s">
        <v>27</v>
      </c>
    </row>
    <row r="88" spans="1:5" x14ac:dyDescent="0.2">
      <c r="A88" s="56">
        <v>496</v>
      </c>
      <c r="B88" s="59">
        <v>8</v>
      </c>
      <c r="C88" s="60" t="s">
        <v>26</v>
      </c>
      <c r="D88" s="39">
        <v>0.21199999999998997</v>
      </c>
      <c r="E88" s="56" t="s">
        <v>27</v>
      </c>
    </row>
    <row r="89" spans="1:5" x14ac:dyDescent="0.2">
      <c r="A89" s="56"/>
      <c r="B89" s="57"/>
      <c r="C89" s="57"/>
      <c r="D89" s="61"/>
      <c r="E89" s="57"/>
    </row>
    <row r="90" spans="1:5" x14ac:dyDescent="0.2">
      <c r="A90" s="56"/>
      <c r="B90" s="57"/>
      <c r="C90" s="57"/>
      <c r="D90" s="61"/>
      <c r="E90" s="57"/>
    </row>
    <row r="91" spans="1:5" x14ac:dyDescent="0.2">
      <c r="A91" s="56"/>
      <c r="B91" s="57"/>
      <c r="C91" s="57"/>
      <c r="D91" s="61"/>
      <c r="E91" s="57"/>
    </row>
    <row r="92" spans="1:5" x14ac:dyDescent="0.2">
      <c r="A92" s="56"/>
      <c r="B92" s="57"/>
      <c r="C92" s="57"/>
      <c r="D92" s="61"/>
      <c r="E92" s="57"/>
    </row>
    <row r="93" spans="1:5" x14ac:dyDescent="0.2">
      <c r="A93" s="56"/>
      <c r="B93" s="57"/>
      <c r="C93" s="57"/>
      <c r="D93" s="61"/>
      <c r="E93" s="57"/>
    </row>
    <row r="94" spans="1:5" x14ac:dyDescent="0.2">
      <c r="A94" s="56"/>
      <c r="B94" s="57"/>
      <c r="C94" s="57"/>
      <c r="D94" s="61"/>
      <c r="E94" s="57"/>
    </row>
    <row r="95" spans="1:5" x14ac:dyDescent="0.2">
      <c r="A95" s="56"/>
      <c r="B95" s="57"/>
      <c r="C95" s="57"/>
      <c r="D95" s="61"/>
      <c r="E95" s="57"/>
    </row>
    <row r="96" spans="1:5" x14ac:dyDescent="0.2">
      <c r="A96" s="56"/>
      <c r="B96" s="59"/>
      <c r="C96" s="57"/>
      <c r="D96" s="61"/>
      <c r="E96" s="57"/>
    </row>
    <row r="97" spans="1:5" x14ac:dyDescent="0.2">
      <c r="A97" s="56"/>
      <c r="B97" s="57"/>
      <c r="C97" s="60"/>
      <c r="D97" s="15"/>
      <c r="E97" s="56"/>
    </row>
    <row r="98" spans="1:5" x14ac:dyDescent="0.2">
      <c r="A98" s="56"/>
      <c r="B98" s="57"/>
      <c r="C98" s="60"/>
      <c r="D98" s="15"/>
      <c r="E98" s="56"/>
    </row>
    <row r="99" spans="1:5" x14ac:dyDescent="0.2">
      <c r="A99" s="56"/>
      <c r="B99" s="57"/>
      <c r="C99" s="60"/>
      <c r="D99" s="15"/>
      <c r="E99" s="56"/>
    </row>
    <row r="100" spans="1:5" x14ac:dyDescent="0.2">
      <c r="A100" s="56"/>
      <c r="B100" s="57"/>
      <c r="C100" s="60"/>
      <c r="D100" s="15"/>
      <c r="E100" s="56"/>
    </row>
    <row r="101" spans="1:5" x14ac:dyDescent="0.2">
      <c r="A101" s="56"/>
      <c r="B101" s="57"/>
      <c r="C101" s="60"/>
      <c r="D101" s="15"/>
      <c r="E101" s="56"/>
    </row>
    <row r="102" spans="1:5" x14ac:dyDescent="0.2">
      <c r="A102" s="56"/>
      <c r="B102" s="57"/>
      <c r="C102" s="60"/>
      <c r="D102" s="15"/>
      <c r="E102" s="56"/>
    </row>
    <row r="103" spans="1:5" x14ac:dyDescent="0.2">
      <c r="A103" s="56"/>
      <c r="B103" s="57"/>
      <c r="C103" s="60"/>
      <c r="D103" s="15"/>
      <c r="E103" s="56"/>
    </row>
    <row r="104" spans="1:5" x14ac:dyDescent="0.2">
      <c r="A104" s="56"/>
      <c r="B104" s="59"/>
      <c r="C104" s="60"/>
      <c r="D104" s="15"/>
      <c r="E104" s="56"/>
    </row>
    <row r="105" spans="1:5" x14ac:dyDescent="0.2">
      <c r="A105" s="56"/>
      <c r="B105" s="57"/>
      <c r="C105" s="57"/>
      <c r="D105" s="61"/>
      <c r="E105" s="57"/>
    </row>
    <row r="106" spans="1:5" x14ac:dyDescent="0.2">
      <c r="A106" s="56"/>
      <c r="B106" s="57"/>
      <c r="C106" s="57"/>
      <c r="D106" s="61"/>
      <c r="E106" s="57"/>
    </row>
    <row r="107" spans="1:5" x14ac:dyDescent="0.2">
      <c r="A107" s="56"/>
      <c r="B107" s="57"/>
      <c r="C107" s="57"/>
      <c r="D107" s="61"/>
      <c r="E107" s="57"/>
    </row>
    <row r="108" spans="1:5" x14ac:dyDescent="0.2">
      <c r="A108" s="56"/>
      <c r="B108" s="57"/>
      <c r="C108" s="57"/>
      <c r="D108" s="61"/>
      <c r="E108" s="57"/>
    </row>
    <row r="109" spans="1:5" x14ac:dyDescent="0.2">
      <c r="A109" s="56"/>
      <c r="B109" s="57"/>
      <c r="C109" s="57"/>
      <c r="D109" s="61"/>
      <c r="E109" s="57"/>
    </row>
    <row r="110" spans="1:5" x14ac:dyDescent="0.2">
      <c r="A110" s="56"/>
      <c r="B110" s="57"/>
      <c r="C110" s="57"/>
      <c r="D110" s="61"/>
      <c r="E110" s="57"/>
    </row>
    <row r="111" spans="1:5" x14ac:dyDescent="0.2">
      <c r="A111" s="56"/>
      <c r="B111" s="57"/>
      <c r="C111" s="57"/>
      <c r="D111" s="61"/>
      <c r="E111" s="57"/>
    </row>
    <row r="112" spans="1:5" x14ac:dyDescent="0.2">
      <c r="A112" s="56"/>
      <c r="B112" s="59"/>
      <c r="C112" s="57"/>
      <c r="D112" s="61"/>
      <c r="E112" s="57"/>
    </row>
    <row r="113" spans="1:5" x14ac:dyDescent="0.2">
      <c r="A113" s="56"/>
      <c r="B113" s="57"/>
      <c r="C113" s="60"/>
      <c r="D113" s="15"/>
      <c r="E113" s="56"/>
    </row>
    <row r="114" spans="1:5" x14ac:dyDescent="0.2">
      <c r="A114" s="56"/>
      <c r="B114" s="57"/>
      <c r="C114" s="60"/>
      <c r="D114" s="15"/>
      <c r="E114" s="56"/>
    </row>
    <row r="115" spans="1:5" x14ac:dyDescent="0.2">
      <c r="A115" s="56"/>
      <c r="B115" s="57"/>
      <c r="C115" s="60"/>
      <c r="D115" s="15"/>
      <c r="E115" s="56"/>
    </row>
    <row r="116" spans="1:5" x14ac:dyDescent="0.2">
      <c r="A116" s="56"/>
      <c r="B116" s="57"/>
      <c r="C116" s="60"/>
      <c r="D116" s="15"/>
      <c r="E116" s="56"/>
    </row>
    <row r="117" spans="1:5" x14ac:dyDescent="0.2">
      <c r="A117" s="56"/>
      <c r="B117" s="57"/>
      <c r="C117" s="60"/>
      <c r="D117" s="15"/>
      <c r="E117" s="56"/>
    </row>
    <row r="118" spans="1:5" x14ac:dyDescent="0.2">
      <c r="A118" s="56"/>
      <c r="B118" s="57"/>
      <c r="C118" s="60"/>
      <c r="D118" s="15"/>
      <c r="E118" s="56"/>
    </row>
    <row r="119" spans="1:5" x14ac:dyDescent="0.2">
      <c r="A119" s="56"/>
      <c r="B119" s="57"/>
      <c r="C119" s="60"/>
      <c r="D119" s="15"/>
      <c r="E119" s="56"/>
    </row>
    <row r="120" spans="1:5" x14ac:dyDescent="0.2">
      <c r="A120" s="56"/>
      <c r="B120" s="59"/>
      <c r="C120" s="60"/>
      <c r="D120" s="15"/>
      <c r="E120" s="56"/>
    </row>
  </sheetData>
  <mergeCells count="17">
    <mergeCell ref="I58:J58"/>
    <mergeCell ref="I59:J59"/>
    <mergeCell ref="I60:J60"/>
    <mergeCell ref="I61:J61"/>
    <mergeCell ref="H62:J62"/>
    <mergeCell ref="I57:J57"/>
    <mergeCell ref="A2:K2"/>
    <mergeCell ref="A3:K3"/>
    <mergeCell ref="A4:K4"/>
    <mergeCell ref="A7:D7"/>
    <mergeCell ref="I50:J50"/>
    <mergeCell ref="I51:J51"/>
    <mergeCell ref="I52:J52"/>
    <mergeCell ref="I53:J53"/>
    <mergeCell ref="I54:J54"/>
    <mergeCell ref="I55:J55"/>
    <mergeCell ref="I56:J56"/>
  </mergeCells>
  <pageMargins left="0.75" right="0.75" top="1" bottom="1" header="0.5" footer="0.5"/>
  <pageSetup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3"/>
  <sheetViews>
    <sheetView zoomScale="80" zoomScaleNormal="80" zoomScaleSheetLayoutView="90" workbookViewId="0">
      <selection activeCell="A6" sqref="A6:M6"/>
    </sheetView>
  </sheetViews>
  <sheetFormatPr defaultRowHeight="12.75" x14ac:dyDescent="0.2"/>
  <cols>
    <col min="1" max="1" width="20.7109375" customWidth="1"/>
    <col min="2" max="2" width="25" bestFit="1" customWidth="1"/>
    <col min="3" max="3" width="25.5703125" customWidth="1"/>
    <col min="5" max="5" width="10.85546875" customWidth="1"/>
    <col min="9" max="9" width="10" customWidth="1"/>
  </cols>
  <sheetData>
    <row r="2" spans="1:15" ht="18" x14ac:dyDescent="0.25">
      <c r="C2" s="79" t="s">
        <v>45</v>
      </c>
      <c r="D2" s="79"/>
      <c r="E2" s="79"/>
      <c r="F2" s="79"/>
      <c r="G2" s="79"/>
      <c r="H2" s="79"/>
    </row>
    <row r="3" spans="1:15" ht="18" x14ac:dyDescent="0.25">
      <c r="A3" s="79" t="str">
        <f>'C. tentans Survival'!A3:M3</f>
        <v xml:space="preserve"> Iron River at Tri-County Recreation Corridor Sediments 2013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5" ht="18.75" x14ac:dyDescent="0.3">
      <c r="A4" s="86" t="s">
        <v>61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5" ht="18" x14ac:dyDescent="0.25">
      <c r="A5" s="79" t="s">
        <v>76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5" ht="18" x14ac:dyDescent="0.25">
      <c r="A6" s="79" t="s">
        <v>78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9" spans="1:15" x14ac:dyDescent="0.2">
      <c r="A9" s="8"/>
      <c r="B9" s="8"/>
      <c r="C9" s="8"/>
      <c r="D9" s="83" t="s">
        <v>53</v>
      </c>
      <c r="E9" s="84"/>
      <c r="F9" s="84"/>
      <c r="G9" s="84"/>
      <c r="H9" s="84"/>
      <c r="I9" s="84"/>
      <c r="J9" s="84"/>
      <c r="K9" s="84"/>
      <c r="L9" s="8"/>
      <c r="M9" s="8"/>
      <c r="N9" s="8"/>
      <c r="O9" s="8"/>
    </row>
    <row r="10" spans="1:15" x14ac:dyDescent="0.2">
      <c r="A10" s="46" t="s">
        <v>31</v>
      </c>
      <c r="B10" s="29" t="s">
        <v>28</v>
      </c>
      <c r="C10" s="29" t="s">
        <v>30</v>
      </c>
      <c r="D10" s="29" t="s">
        <v>2</v>
      </c>
      <c r="E10" s="29">
        <v>2</v>
      </c>
      <c r="F10" s="29">
        <v>3</v>
      </c>
      <c r="G10" s="29">
        <v>4</v>
      </c>
      <c r="H10" s="29">
        <v>5</v>
      </c>
      <c r="I10" s="29">
        <v>6</v>
      </c>
      <c r="J10" s="29">
        <v>7</v>
      </c>
      <c r="K10" s="22">
        <v>8</v>
      </c>
      <c r="L10" s="62" t="s">
        <v>4</v>
      </c>
      <c r="M10" s="29" t="s">
        <v>20</v>
      </c>
      <c r="O10" s="2"/>
    </row>
    <row r="11" spans="1:15" x14ac:dyDescent="0.2">
      <c r="A11" s="29" t="str">
        <f>'C. tentans Survival'!A11</f>
        <v>LC</v>
      </c>
      <c r="B11" s="29" t="str">
        <f>'C. tentans Survival'!B11</f>
        <v>Lab Control</v>
      </c>
      <c r="C11" s="30" t="s">
        <v>42</v>
      </c>
      <c r="D11" s="32">
        <v>1.8778124999999923</v>
      </c>
      <c r="E11" s="32">
        <v>1.8005000000000049</v>
      </c>
      <c r="F11" s="32">
        <v>1.702249999999994</v>
      </c>
      <c r="G11" s="32">
        <v>1.787249999999996</v>
      </c>
      <c r="H11" s="32">
        <v>1.4858333333333344</v>
      </c>
      <c r="I11" s="32">
        <v>1.327250000000002</v>
      </c>
      <c r="J11" s="32">
        <v>1.5402777777777654</v>
      </c>
      <c r="K11" s="26">
        <v>1.4642499999999892</v>
      </c>
      <c r="L11" s="27">
        <f>AVERAGE(D11,E11,F11,G11,H11,I11,J11,K11)</f>
        <v>1.6231779513888849</v>
      </c>
      <c r="M11" s="32">
        <f>STDEV(D11,E11,F11,G11,H11,I11,J11,K11)/2.83</f>
        <v>6.9143158290635456E-2</v>
      </c>
      <c r="O11" s="2"/>
    </row>
    <row r="12" spans="1:15" x14ac:dyDescent="0.2">
      <c r="A12" s="29" t="str">
        <f>'C. tentans Survival'!A12</f>
        <v>FX000493</v>
      </c>
      <c r="B12" s="29" t="str">
        <f>'C. tentans Survival'!B12</f>
        <v>UPS</v>
      </c>
      <c r="C12" s="31" t="s">
        <v>71</v>
      </c>
      <c r="D12" s="32">
        <v>1.756250000000015</v>
      </c>
      <c r="E12" s="32">
        <v>1.8617857142857146</v>
      </c>
      <c r="F12" s="32">
        <v>1.7922499999999844</v>
      </c>
      <c r="G12" s="32">
        <v>2.2232500000000099</v>
      </c>
      <c r="H12" s="32">
        <v>1.8292500000000047</v>
      </c>
      <c r="I12" s="32">
        <v>2.4728125000000043</v>
      </c>
      <c r="J12" s="32">
        <v>1.5612500000000029</v>
      </c>
      <c r="K12" s="26">
        <v>2.1917857142857193</v>
      </c>
      <c r="L12" s="27">
        <f>AVERAGE(D12,E12,F12,G12,H12,I12,J12,K12)</f>
        <v>1.9610792410714319</v>
      </c>
      <c r="M12" s="32">
        <f>STDEV(D12,E12,F12,G12,H12,I12,J12,K12)/2.83</f>
        <v>0.10696102966875995</v>
      </c>
      <c r="O12" s="2"/>
    </row>
    <row r="13" spans="1:15" x14ac:dyDescent="0.2">
      <c r="A13" s="29" t="str">
        <f>'C. tentans Survival'!A13</f>
        <v>FX000494</v>
      </c>
      <c r="B13" s="29" t="str">
        <f>'C. tentans Survival'!B13</f>
        <v>E</v>
      </c>
      <c r="C13" s="31" t="s">
        <v>72</v>
      </c>
      <c r="D13" s="32">
        <v>1.3091666666666699</v>
      </c>
      <c r="E13" s="32">
        <v>1.054250000000001</v>
      </c>
      <c r="F13" s="32">
        <v>1.0547222222222115</v>
      </c>
      <c r="G13" s="32">
        <v>0.74027777777777948</v>
      </c>
      <c r="H13" s="33">
        <v>1.4665909090908984</v>
      </c>
      <c r="I13" s="32">
        <v>1.6413888888888974</v>
      </c>
      <c r="J13" s="32">
        <v>1.671250000000013</v>
      </c>
      <c r="K13" s="26">
        <v>1.426562500000006</v>
      </c>
      <c r="L13" s="27">
        <f>AVERAGE(D13,E13,F13,G13,H13,I13,J13,K13)</f>
        <v>1.2955261205808097</v>
      </c>
      <c r="M13" s="32">
        <f>STDEV(D13,E13,F13,G13,H13,I13,J13,K13)/2.83</f>
        <v>0.11425983135431998</v>
      </c>
      <c r="O13" s="2"/>
    </row>
    <row r="14" spans="1:15" x14ac:dyDescent="0.2">
      <c r="A14" s="29" t="str">
        <f>'C. tentans Survival'!A14</f>
        <v>FX000495</v>
      </c>
      <c r="B14" s="29" t="str">
        <f>'C. tentans Survival'!B14</f>
        <v>W</v>
      </c>
      <c r="C14" s="31" t="s">
        <v>73</v>
      </c>
      <c r="D14" s="32">
        <v>1.4155555555555526</v>
      </c>
      <c r="E14" s="32">
        <v>1.062499999999994</v>
      </c>
      <c r="F14" s="32">
        <v>1.6990000000000058</v>
      </c>
      <c r="G14" s="32">
        <v>1.2389999999999901</v>
      </c>
      <c r="H14" s="32">
        <v>1.3190000000000035</v>
      </c>
      <c r="I14" s="33">
        <v>1.9625000000000059</v>
      </c>
      <c r="J14" s="32">
        <v>1.5257142857142889</v>
      </c>
      <c r="K14" s="26">
        <v>1.6000000000000014</v>
      </c>
      <c r="L14" s="27">
        <f>AVERAGE(D14,E14,F14,G14,H14,I14,J14,K14)</f>
        <v>1.4779087301587304</v>
      </c>
      <c r="M14" s="32">
        <f>STDEV(D14,E14,F14,G14,H14,I14,J14,K14)/2.83</f>
        <v>9.9916164787805725E-2</v>
      </c>
      <c r="O14" s="2"/>
    </row>
    <row r="15" spans="1:15" ht="25.5" x14ac:dyDescent="0.2">
      <c r="A15" s="29" t="str">
        <f>'C. tentans Survival'!A15</f>
        <v>FX000496</v>
      </c>
      <c r="B15" s="29" t="str">
        <f>'C. tentans Survival'!B15</f>
        <v>DWN</v>
      </c>
      <c r="C15" s="31" t="s">
        <v>74</v>
      </c>
      <c r="D15" s="32">
        <v>1.9136111111111143</v>
      </c>
      <c r="E15" s="32">
        <v>1.9662500000000136</v>
      </c>
      <c r="F15" s="32">
        <v>1.5742499999999993</v>
      </c>
      <c r="G15" s="32">
        <v>1.755250000000008</v>
      </c>
      <c r="H15" s="32">
        <v>1.685312500000008</v>
      </c>
      <c r="I15" s="32">
        <v>1.2192500000000051</v>
      </c>
      <c r="J15" s="32">
        <v>1.156249999999992</v>
      </c>
      <c r="K15" s="26">
        <v>1.4724999999999877</v>
      </c>
      <c r="L15" s="27">
        <f>AVERAGE(D15,E15,F15,G15,H15,I15,J15,K15)</f>
        <v>1.592834201388891</v>
      </c>
      <c r="M15" s="32">
        <f>STDEV(D15,E15,F15,G15,H15,I15,J15,K15)/2.83</f>
        <v>0.10535428531999957</v>
      </c>
    </row>
    <row r="16" spans="1:15" x14ac:dyDescent="0.2">
      <c r="A16" s="3"/>
      <c r="B16" s="2"/>
      <c r="C16" s="2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3"/>
      <c r="B17" s="2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">
      <c r="A18" s="3"/>
      <c r="B18" s="2"/>
      <c r="D18" s="5"/>
      <c r="E18" s="5"/>
      <c r="F18" s="5"/>
      <c r="G18" s="5"/>
      <c r="H18" s="5"/>
      <c r="I18" s="5"/>
      <c r="J18" s="5"/>
      <c r="K18" s="5"/>
      <c r="L18" s="5"/>
    </row>
    <row r="19" spans="1:13" x14ac:dyDescent="0.2">
      <c r="A19" s="3"/>
      <c r="B19" s="3"/>
      <c r="D19" s="5"/>
      <c r="E19" s="5"/>
      <c r="F19" s="5"/>
    </row>
    <row r="20" spans="1:13" x14ac:dyDescent="0.2">
      <c r="D20" s="5"/>
      <c r="E20" s="5"/>
      <c r="F20" s="5"/>
    </row>
    <row r="21" spans="1:13" x14ac:dyDescent="0.2">
      <c r="D21" s="5"/>
      <c r="E21" s="5"/>
      <c r="F21" s="5"/>
    </row>
    <row r="25" spans="1:13" x14ac:dyDescent="0.2">
      <c r="A25" s="1"/>
      <c r="B25" s="1"/>
      <c r="D25" s="1"/>
    </row>
    <row r="27" spans="1:13" x14ac:dyDescent="0.2">
      <c r="C27" s="1"/>
    </row>
    <row r="46" spans="1:13" s="13" customFormat="1" x14ac:dyDescent="0.2">
      <c r="B46" s="4"/>
      <c r="C46" s="4"/>
      <c r="D46" s="11"/>
      <c r="E46" s="4"/>
      <c r="F46" s="11"/>
      <c r="G46" s="4"/>
      <c r="H46" s="11"/>
      <c r="I46" s="4"/>
      <c r="J46" s="9"/>
      <c r="K46" s="11"/>
      <c r="L46" s="4"/>
    </row>
    <row r="47" spans="1:13" s="13" customFormat="1" x14ac:dyDescent="0.2">
      <c r="A47" s="4"/>
      <c r="B47" s="4"/>
      <c r="C47" s="4"/>
      <c r="D47" s="11"/>
      <c r="E47" s="4"/>
      <c r="F47" s="11"/>
      <c r="G47" s="4"/>
      <c r="H47" s="11"/>
      <c r="I47" s="4"/>
      <c r="J47" s="9"/>
      <c r="K47" s="11"/>
      <c r="L47" s="4"/>
      <c r="M47" s="4"/>
    </row>
    <row r="48" spans="1:13" s="13" customFormat="1" x14ac:dyDescent="0.2">
      <c r="B48" s="4"/>
      <c r="C48" s="4"/>
      <c r="D48" s="11"/>
      <c r="E48" s="4"/>
      <c r="F48" s="11"/>
      <c r="G48" s="4"/>
      <c r="H48" s="11"/>
      <c r="I48" s="4"/>
      <c r="J48" s="9"/>
      <c r="K48" s="11"/>
      <c r="L48" s="4"/>
      <c r="M48"/>
    </row>
    <row r="49" spans="1:14" s="13" customFormat="1" x14ac:dyDescent="0.2">
      <c r="C49" s="4"/>
      <c r="I49" s="9"/>
      <c r="J49" s="9"/>
      <c r="L49" s="4"/>
      <c r="M49"/>
    </row>
    <row r="50" spans="1:14" s="13" customFormat="1" x14ac:dyDescent="0.2">
      <c r="C50" s="4"/>
      <c r="D50" s="82"/>
      <c r="E50" s="85"/>
      <c r="F50" s="82"/>
      <c r="G50" s="85"/>
      <c r="H50" s="82"/>
      <c r="I50" s="82"/>
      <c r="J50" s="17"/>
      <c r="K50" s="17"/>
      <c r="L50" s="17"/>
      <c r="M50"/>
    </row>
    <row r="51" spans="1:14" s="13" customFormat="1" x14ac:dyDescent="0.2">
      <c r="C51" s="4"/>
      <c r="M51"/>
    </row>
    <row r="52" spans="1:14" x14ac:dyDescent="0.2">
      <c r="C52" s="13"/>
      <c r="J52" s="13"/>
      <c r="K52" s="13"/>
      <c r="L52" s="13"/>
    </row>
    <row r="53" spans="1:14" x14ac:dyDescent="0.2">
      <c r="A53" s="4" t="s">
        <v>43</v>
      </c>
      <c r="C53" s="13"/>
    </row>
    <row r="55" spans="1:14" x14ac:dyDescent="0.2">
      <c r="D55" s="13"/>
      <c r="E55" s="13"/>
      <c r="F55" s="13"/>
      <c r="G55" s="13"/>
      <c r="H55" s="13"/>
      <c r="I55" s="13"/>
      <c r="J55" s="13"/>
      <c r="K55" s="13"/>
      <c r="L55" s="13"/>
      <c r="N55" s="13"/>
    </row>
    <row r="56" spans="1:14" x14ac:dyDescent="0.2">
      <c r="D56" s="9"/>
      <c r="E56" s="9"/>
      <c r="F56" s="9"/>
      <c r="G56" s="13"/>
      <c r="H56" s="13"/>
      <c r="I56" s="13"/>
      <c r="J56" s="13"/>
      <c r="K56" s="13"/>
      <c r="L56" s="13"/>
      <c r="N56" s="13"/>
    </row>
    <row r="57" spans="1:14" x14ac:dyDescent="0.2">
      <c r="D57" s="4"/>
      <c r="E57" s="4"/>
      <c r="F57" s="4"/>
      <c r="G57" s="13"/>
      <c r="H57" s="13"/>
      <c r="I57" s="9"/>
      <c r="J57" s="9"/>
      <c r="K57" s="9"/>
      <c r="L57" s="13"/>
      <c r="N57" s="13"/>
    </row>
    <row r="58" spans="1:14" ht="11.25" customHeight="1" x14ac:dyDescent="0.2">
      <c r="D58" s="4"/>
      <c r="E58" s="4"/>
      <c r="F58" s="4"/>
      <c r="G58" s="13"/>
      <c r="H58" s="13"/>
      <c r="I58" s="4"/>
      <c r="J58" s="4"/>
      <c r="K58" s="4"/>
      <c r="L58" s="13"/>
      <c r="N58" s="13"/>
    </row>
    <row r="59" spans="1:14" hidden="1" x14ac:dyDescent="0.2">
      <c r="D59" s="4"/>
      <c r="E59" s="4"/>
      <c r="F59" s="4"/>
      <c r="G59" s="13"/>
      <c r="H59" s="13"/>
      <c r="I59" s="4"/>
      <c r="J59" s="4"/>
      <c r="K59" s="4"/>
      <c r="L59" s="13"/>
      <c r="N59" s="9"/>
    </row>
    <row r="60" spans="1:14" x14ac:dyDescent="0.2">
      <c r="D60" s="4"/>
      <c r="E60" s="4"/>
      <c r="F60" s="4"/>
      <c r="G60" s="13"/>
      <c r="H60" s="13"/>
      <c r="I60" s="4"/>
      <c r="J60" s="4"/>
      <c r="K60" s="4"/>
      <c r="L60" s="13"/>
      <c r="N60" s="4"/>
    </row>
    <row r="61" spans="1:14" x14ac:dyDescent="0.2">
      <c r="D61" s="4"/>
      <c r="E61" s="4"/>
      <c r="F61" s="4"/>
      <c r="G61" s="13"/>
      <c r="H61" s="13"/>
      <c r="I61" s="4"/>
      <c r="J61" s="4"/>
      <c r="K61" s="4"/>
      <c r="L61" s="13"/>
      <c r="N61" s="4"/>
    </row>
    <row r="62" spans="1:14" x14ac:dyDescent="0.2">
      <c r="D62" s="4"/>
      <c r="E62" s="4"/>
      <c r="F62" s="4"/>
      <c r="G62" s="13"/>
      <c r="H62" s="13"/>
      <c r="I62" s="4"/>
      <c r="J62" s="4"/>
      <c r="K62" s="4"/>
      <c r="L62" s="13"/>
      <c r="N62" s="4"/>
    </row>
    <row r="63" spans="1:14" x14ac:dyDescent="0.2">
      <c r="D63" s="4"/>
      <c r="E63" s="4"/>
      <c r="F63" s="4"/>
      <c r="G63" s="13"/>
      <c r="H63" s="13"/>
      <c r="I63" s="4"/>
      <c r="J63" s="4"/>
      <c r="K63" s="4"/>
      <c r="L63" s="13"/>
      <c r="N63" s="4"/>
    </row>
    <row r="64" spans="1:14" x14ac:dyDescent="0.2">
      <c r="D64" s="4"/>
      <c r="E64" s="4"/>
      <c r="F64" s="4"/>
      <c r="G64" s="13"/>
      <c r="H64" s="13"/>
      <c r="I64" s="4"/>
      <c r="J64" s="4"/>
      <c r="K64" s="4"/>
      <c r="L64" s="13"/>
      <c r="N64" s="4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</sheetData>
  <mergeCells count="9">
    <mergeCell ref="D50:E50"/>
    <mergeCell ref="F50:G50"/>
    <mergeCell ref="H50:I50"/>
    <mergeCell ref="D9:K9"/>
    <mergeCell ref="C2:H2"/>
    <mergeCell ref="A3:M3"/>
    <mergeCell ref="A4:M4"/>
    <mergeCell ref="A5:M5"/>
    <mergeCell ref="A6:M6"/>
  </mergeCells>
  <printOptions horizontalCentered="1"/>
  <pageMargins left="0.75" right="0.75" top="1" bottom="1" header="0.5" footer="0.5"/>
  <pageSetup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zoomScale="80" zoomScaleNormal="80" zoomScaleSheetLayoutView="90" workbookViewId="0">
      <selection activeCell="O12" sqref="O12"/>
    </sheetView>
  </sheetViews>
  <sheetFormatPr defaultRowHeight="12.75" x14ac:dyDescent="0.2"/>
  <cols>
    <col min="1" max="1" width="11.7109375" customWidth="1"/>
    <col min="2" max="2" width="24.7109375" customWidth="1"/>
    <col min="3" max="3" width="25" customWidth="1"/>
    <col min="4" max="4" width="7.85546875" customWidth="1"/>
    <col min="5" max="5" width="8.28515625" customWidth="1"/>
    <col min="6" max="6" width="7.85546875" customWidth="1"/>
    <col min="7" max="7" width="7" customWidth="1"/>
    <col min="8" max="8" width="7.42578125" customWidth="1"/>
    <col min="9" max="16" width="7.7109375" customWidth="1"/>
  </cols>
  <sheetData>
    <row r="2" spans="1:16" ht="18" x14ac:dyDescent="0.25">
      <c r="D2" s="88" t="s">
        <v>55</v>
      </c>
      <c r="E2" s="88"/>
      <c r="F2" s="88"/>
      <c r="G2" s="88"/>
      <c r="H2" s="88"/>
      <c r="I2" s="88"/>
    </row>
    <row r="3" spans="1:16" ht="18" x14ac:dyDescent="0.25">
      <c r="A3" s="79" t="str">
        <f>'C. tentans Survival'!A3:M3</f>
        <v xml:space="preserve"> Iron River at Tri-County Recreation Corridor Sediments 2013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8.75" x14ac:dyDescent="0.3">
      <c r="A4" s="86" t="s">
        <v>19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18" x14ac:dyDescent="0.25">
      <c r="A5" s="79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6" x14ac:dyDescent="0.2">
      <c r="A8" s="30" t="s">
        <v>31</v>
      </c>
      <c r="B8" s="29" t="s">
        <v>28</v>
      </c>
      <c r="C8" s="29" t="s">
        <v>30</v>
      </c>
      <c r="D8" s="29" t="s">
        <v>9</v>
      </c>
      <c r="E8" s="29" t="s">
        <v>6</v>
      </c>
      <c r="F8" s="29" t="s">
        <v>7</v>
      </c>
      <c r="G8" s="29" t="s">
        <v>8</v>
      </c>
      <c r="H8" s="29" t="s">
        <v>10</v>
      </c>
      <c r="I8" s="29" t="s">
        <v>11</v>
      </c>
      <c r="J8" s="29" t="s">
        <v>12</v>
      </c>
      <c r="K8" s="29" t="s">
        <v>13</v>
      </c>
      <c r="L8" s="29" t="s">
        <v>14</v>
      </c>
      <c r="M8" s="29" t="s">
        <v>15</v>
      </c>
      <c r="N8" s="22" t="s">
        <v>21</v>
      </c>
      <c r="O8" s="62" t="s">
        <v>4</v>
      </c>
      <c r="P8" s="29" t="s">
        <v>29</v>
      </c>
    </row>
    <row r="9" spans="1:16" x14ac:dyDescent="0.2">
      <c r="A9" s="29" t="str">
        <f>'C. tentans Survival'!A11</f>
        <v>LC</v>
      </c>
      <c r="B9" s="29" t="str">
        <f>'C. tentans Survival'!B11</f>
        <v>Lab Control</v>
      </c>
      <c r="C9" s="30" t="s">
        <v>42</v>
      </c>
      <c r="D9" s="32">
        <v>6.53</v>
      </c>
      <c r="E9" s="32">
        <v>5.22</v>
      </c>
      <c r="F9" s="32">
        <v>5.57</v>
      </c>
      <c r="G9" s="32">
        <v>5.61</v>
      </c>
      <c r="H9" s="32">
        <v>5.55</v>
      </c>
      <c r="I9" s="32">
        <v>5.65</v>
      </c>
      <c r="J9" s="32">
        <v>5.2</v>
      </c>
      <c r="K9" s="32">
        <v>3.9</v>
      </c>
      <c r="L9" s="32">
        <v>4.0199999999999996</v>
      </c>
      <c r="M9" s="32">
        <v>3.51</v>
      </c>
      <c r="N9" s="26">
        <v>4.5</v>
      </c>
      <c r="O9" s="27">
        <f>AVERAGE(E9:N9)</f>
        <v>4.8729999999999993</v>
      </c>
      <c r="P9" s="32">
        <f>STDEV(D9:N9)</f>
        <v>0.92117612569229246</v>
      </c>
    </row>
    <row r="10" spans="1:16" x14ac:dyDescent="0.2">
      <c r="A10" s="29" t="str">
        <f>'C. tentans Survival'!A12</f>
        <v>FX000493</v>
      </c>
      <c r="B10" s="29" t="str">
        <f>'C. tentans Survival'!B12</f>
        <v>UPS</v>
      </c>
      <c r="C10" s="31" t="s">
        <v>71</v>
      </c>
      <c r="D10" s="32">
        <v>5.64</v>
      </c>
      <c r="E10" s="32">
        <v>5.24</v>
      </c>
      <c r="F10" s="32">
        <v>5.84</v>
      </c>
      <c r="G10" s="32">
        <v>5.13</v>
      </c>
      <c r="H10" s="32">
        <v>5.29</v>
      </c>
      <c r="I10" s="32">
        <v>5.85</v>
      </c>
      <c r="J10" s="32">
        <v>4.3499999999999996</v>
      </c>
      <c r="K10" s="32">
        <v>2.84</v>
      </c>
      <c r="L10" s="32">
        <v>2.77</v>
      </c>
      <c r="M10" s="32">
        <v>2.88</v>
      </c>
      <c r="N10" s="26">
        <v>4</v>
      </c>
      <c r="O10" s="27">
        <f>AVERAGE(E10:N10)</f>
        <v>4.4190000000000014</v>
      </c>
      <c r="P10" s="32">
        <f>STDEV(D10:N10)</f>
        <v>1.2297072822424033</v>
      </c>
    </row>
    <row r="11" spans="1:16" x14ac:dyDescent="0.2">
      <c r="A11" s="29" t="str">
        <f>'C. tentans Survival'!A13</f>
        <v>FX000494</v>
      </c>
      <c r="B11" s="29" t="str">
        <f>'C. tentans Survival'!B13</f>
        <v>E</v>
      </c>
      <c r="C11" s="31" t="s">
        <v>72</v>
      </c>
      <c r="D11" s="32">
        <v>7.08</v>
      </c>
      <c r="E11" s="32">
        <v>4.78</v>
      </c>
      <c r="F11" s="32">
        <v>4.7300000000000004</v>
      </c>
      <c r="G11" s="32">
        <v>4.1900000000000004</v>
      </c>
      <c r="H11" s="32">
        <v>3.35</v>
      </c>
      <c r="I11" s="32">
        <v>4.34</v>
      </c>
      <c r="J11" s="32">
        <v>2.83</v>
      </c>
      <c r="K11" s="32">
        <v>2.5499999999999998</v>
      </c>
      <c r="L11" s="32">
        <v>2.19</v>
      </c>
      <c r="M11" s="32">
        <v>2.6</v>
      </c>
      <c r="N11" s="26">
        <v>3.32</v>
      </c>
      <c r="O11" s="27">
        <f>AVERAGE(E11:N11)</f>
        <v>3.4880000000000009</v>
      </c>
      <c r="P11" s="32">
        <f>STDEV(D11:N11)</f>
        <v>1.4139827696005605</v>
      </c>
    </row>
    <row r="12" spans="1:16" x14ac:dyDescent="0.2">
      <c r="A12" s="29" t="str">
        <f>'C. tentans Survival'!A14</f>
        <v>FX000495</v>
      </c>
      <c r="B12" s="29" t="str">
        <f>'C. tentans Survival'!B14</f>
        <v>W</v>
      </c>
      <c r="C12" s="31" t="s">
        <v>73</v>
      </c>
      <c r="D12" s="32">
        <v>5.17</v>
      </c>
      <c r="E12" s="32">
        <v>4.88</v>
      </c>
      <c r="F12" s="32">
        <v>5.1100000000000003</v>
      </c>
      <c r="G12" s="32">
        <v>4.96</v>
      </c>
      <c r="H12" s="32">
        <v>4.29</v>
      </c>
      <c r="I12" s="32">
        <v>4.1900000000000004</v>
      </c>
      <c r="J12" s="32">
        <v>3.13</v>
      </c>
      <c r="K12" s="32">
        <v>3.05</v>
      </c>
      <c r="L12" s="32">
        <v>3.73</v>
      </c>
      <c r="M12" s="32">
        <v>3.45</v>
      </c>
      <c r="N12" s="26">
        <v>3.07</v>
      </c>
      <c r="O12" s="27">
        <f>AVERAGE(E12:N12)</f>
        <v>3.9859999999999998</v>
      </c>
      <c r="P12" s="32">
        <f>STDEV(D12:N12)</f>
        <v>0.84973257825356863</v>
      </c>
    </row>
    <row r="13" spans="1:16" ht="25.5" x14ac:dyDescent="0.2">
      <c r="A13" s="29" t="str">
        <f>'C. tentans Survival'!A15</f>
        <v>FX000496</v>
      </c>
      <c r="B13" s="29" t="str">
        <f>'C. tentans Survival'!B15</f>
        <v>DWN</v>
      </c>
      <c r="C13" s="31" t="s">
        <v>74</v>
      </c>
      <c r="D13" s="32">
        <v>6.08</v>
      </c>
      <c r="E13" s="32">
        <v>4.92</v>
      </c>
      <c r="F13" s="32">
        <v>5.08</v>
      </c>
      <c r="G13" s="32">
        <v>4.8899999999999997</v>
      </c>
      <c r="H13" s="32">
        <v>5.03</v>
      </c>
      <c r="I13" s="32">
        <v>5.15</v>
      </c>
      <c r="J13" s="32">
        <v>4.78</v>
      </c>
      <c r="K13" s="32">
        <v>4.08</v>
      </c>
      <c r="L13" s="32">
        <v>3.54</v>
      </c>
      <c r="M13" s="32">
        <v>4.42</v>
      </c>
      <c r="N13" s="26">
        <v>3.82</v>
      </c>
      <c r="O13" s="27">
        <f>AVERAGE(E13:N13)</f>
        <v>4.5709999999999997</v>
      </c>
      <c r="P13" s="32">
        <f>STDEV(D13:N13)</f>
        <v>0.70944792877022422</v>
      </c>
    </row>
    <row r="14" spans="1:16" x14ac:dyDescent="0.2">
      <c r="A14" s="2"/>
      <c r="K14" s="6"/>
    </row>
    <row r="58" ht="11.25" customHeight="1" x14ac:dyDescent="0.2"/>
    <row r="59" hidden="1" x14ac:dyDescent="0.2"/>
  </sheetData>
  <mergeCells count="4">
    <mergeCell ref="A3:P3"/>
    <mergeCell ref="A4:P4"/>
    <mergeCell ref="A5:P5"/>
    <mergeCell ref="D2:I2"/>
  </mergeCells>
  <printOptions horizontalCentered="1"/>
  <pageMargins left="0.75" right="0.75" top="1" bottom="1" header="0.5" footer="0.5"/>
  <pageSetup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topLeftCell="A7" zoomScale="80" zoomScaleNormal="80" zoomScaleSheetLayoutView="90" workbookViewId="0">
      <selection activeCell="N19" sqref="N19"/>
    </sheetView>
  </sheetViews>
  <sheetFormatPr defaultRowHeight="12.75" x14ac:dyDescent="0.2"/>
  <cols>
    <col min="1" max="1" width="11.7109375" customWidth="1"/>
    <col min="2" max="2" width="26.5703125" customWidth="1"/>
    <col min="3" max="3" width="25" customWidth="1"/>
    <col min="4" max="4" width="7.85546875" customWidth="1"/>
    <col min="5" max="5" width="8.28515625" customWidth="1"/>
    <col min="6" max="6" width="7.85546875" customWidth="1"/>
    <col min="7" max="7" width="7" customWidth="1"/>
    <col min="8" max="8" width="7.42578125" customWidth="1"/>
    <col min="9" max="16" width="7.7109375" customWidth="1"/>
  </cols>
  <sheetData>
    <row r="2" spans="1:16" ht="18" x14ac:dyDescent="0.25">
      <c r="D2" s="89" t="s">
        <v>56</v>
      </c>
      <c r="E2" s="89"/>
      <c r="F2" s="89"/>
      <c r="G2" s="89"/>
      <c r="H2" s="89"/>
      <c r="I2" s="63"/>
    </row>
    <row r="3" spans="1:16" ht="18" x14ac:dyDescent="0.25">
      <c r="A3" s="79" t="str">
        <f>'C. tentans Survival'!A3:M3</f>
        <v xml:space="preserve"> Iron River at Tri-County Recreation Corridor Sediments 2013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8.75" x14ac:dyDescent="0.3">
      <c r="A4" s="86" t="s">
        <v>19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18" x14ac:dyDescent="0.25">
      <c r="A5" s="79" t="s">
        <v>18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7" spans="1:16" x14ac:dyDescent="0.2">
      <c r="A7" s="30" t="s">
        <v>31</v>
      </c>
      <c r="B7" s="29" t="s">
        <v>28</v>
      </c>
      <c r="C7" s="29" t="s">
        <v>30</v>
      </c>
      <c r="D7" s="29" t="s">
        <v>9</v>
      </c>
      <c r="E7" s="29" t="s">
        <v>6</v>
      </c>
      <c r="F7" s="29" t="s">
        <v>7</v>
      </c>
      <c r="G7" s="29" t="s">
        <v>8</v>
      </c>
      <c r="H7" s="29" t="s">
        <v>10</v>
      </c>
      <c r="I7" s="29" t="s">
        <v>11</v>
      </c>
      <c r="J7" s="29" t="s">
        <v>12</v>
      </c>
      <c r="K7" s="29" t="s">
        <v>13</v>
      </c>
      <c r="L7" s="29" t="s">
        <v>14</v>
      </c>
      <c r="M7" s="29" t="s">
        <v>15</v>
      </c>
      <c r="N7" s="22" t="s">
        <v>21</v>
      </c>
      <c r="O7" s="62" t="s">
        <v>4</v>
      </c>
      <c r="P7" s="29" t="s">
        <v>29</v>
      </c>
    </row>
    <row r="8" spans="1:16" x14ac:dyDescent="0.2">
      <c r="A8" s="29" t="str">
        <f>'C. tentans Survival'!A11</f>
        <v>LC</v>
      </c>
      <c r="B8" s="29" t="str">
        <f>'C. tentans Survival'!B11</f>
        <v>Lab Control</v>
      </c>
      <c r="C8" s="30" t="s">
        <v>42</v>
      </c>
      <c r="D8" s="32">
        <v>8.39</v>
      </c>
      <c r="E8" s="32">
        <v>8.16</v>
      </c>
      <c r="F8" s="32">
        <v>8.2100000000000009</v>
      </c>
      <c r="G8" s="32">
        <v>8.3000000000000007</v>
      </c>
      <c r="H8" s="32">
        <v>8.33</v>
      </c>
      <c r="I8" s="32">
        <v>8.27</v>
      </c>
      <c r="J8" s="32">
        <v>8.27</v>
      </c>
      <c r="K8" s="32">
        <v>8.19</v>
      </c>
      <c r="L8" s="32">
        <v>8.1999999999999993</v>
      </c>
      <c r="M8" s="32">
        <v>8.09</v>
      </c>
      <c r="N8" s="26">
        <v>8.24</v>
      </c>
      <c r="O8" s="27">
        <f>AVERAGE(E8:N8)</f>
        <v>8.2259999999999991</v>
      </c>
      <c r="P8" s="32">
        <f>STDEV(D8:N8)</f>
        <v>8.3600782945442195E-2</v>
      </c>
    </row>
    <row r="9" spans="1:16" x14ac:dyDescent="0.2">
      <c r="A9" s="29" t="str">
        <f>'C. tentans Survival'!A12</f>
        <v>FX000493</v>
      </c>
      <c r="B9" s="29" t="str">
        <f>'C. tentans Survival'!B12</f>
        <v>UPS</v>
      </c>
      <c r="C9" s="31" t="s">
        <v>71</v>
      </c>
      <c r="D9" s="33">
        <v>8.2100000000000009</v>
      </c>
      <c r="E9" s="32">
        <v>8.18</v>
      </c>
      <c r="F9" s="32">
        <v>8.35</v>
      </c>
      <c r="G9" s="32">
        <v>8.35</v>
      </c>
      <c r="H9" s="32">
        <v>8.39</v>
      </c>
      <c r="I9" s="32">
        <v>8.36</v>
      </c>
      <c r="J9" s="32">
        <v>8.25</v>
      </c>
      <c r="K9" s="32">
        <v>8.11</v>
      </c>
      <c r="L9" s="32">
        <v>8.11</v>
      </c>
      <c r="M9" s="32">
        <v>8.09</v>
      </c>
      <c r="N9" s="26">
        <v>8.2100000000000009</v>
      </c>
      <c r="O9" s="27">
        <f>AVERAGE(E9:N9)</f>
        <v>8.24</v>
      </c>
      <c r="P9" s="32">
        <f>STDEV(D9:N9)</f>
        <v>0.1108233647829653</v>
      </c>
    </row>
    <row r="10" spans="1:16" x14ac:dyDescent="0.2">
      <c r="A10" s="29" t="str">
        <f>'C. tentans Survival'!A13</f>
        <v>FX000494</v>
      </c>
      <c r="B10" s="29" t="str">
        <f>'C. tentans Survival'!B13</f>
        <v>E</v>
      </c>
      <c r="C10" s="31" t="s">
        <v>72</v>
      </c>
      <c r="D10" s="32">
        <v>8.3000000000000007</v>
      </c>
      <c r="E10" s="32">
        <v>8.16</v>
      </c>
      <c r="F10" s="32">
        <v>8.2799999999999994</v>
      </c>
      <c r="G10" s="32">
        <v>8.26</v>
      </c>
      <c r="H10" s="32">
        <v>8.2100000000000009</v>
      </c>
      <c r="I10" s="32">
        <v>8.2200000000000006</v>
      </c>
      <c r="J10" s="32">
        <v>8.09</v>
      </c>
      <c r="K10" s="32">
        <v>8.06</v>
      </c>
      <c r="L10" s="32">
        <v>8.07</v>
      </c>
      <c r="M10" s="32">
        <v>8.08</v>
      </c>
      <c r="N10" s="26">
        <v>8.11</v>
      </c>
      <c r="O10" s="27">
        <f>AVERAGE(E10:N10)</f>
        <v>8.1539999999999999</v>
      </c>
      <c r="P10" s="32">
        <f>STDEV(D10:N10)</f>
        <v>9.0232024147850018E-2</v>
      </c>
    </row>
    <row r="11" spans="1:16" x14ac:dyDescent="0.2">
      <c r="A11" s="29" t="str">
        <f>'C. tentans Survival'!A14</f>
        <v>FX000495</v>
      </c>
      <c r="B11" s="29" t="str">
        <f>'C. tentans Survival'!B14</f>
        <v>W</v>
      </c>
      <c r="C11" s="31" t="s">
        <v>73</v>
      </c>
      <c r="D11" s="32">
        <v>8.2200000000000006</v>
      </c>
      <c r="E11" s="32">
        <v>8.09</v>
      </c>
      <c r="F11" s="32">
        <v>8.2100000000000009</v>
      </c>
      <c r="G11" s="32">
        <v>8.2899999999999991</v>
      </c>
      <c r="H11" s="32">
        <v>8.26</v>
      </c>
      <c r="I11" s="32">
        <v>8.2100000000000009</v>
      </c>
      <c r="J11" s="32">
        <v>8.14</v>
      </c>
      <c r="K11" s="32">
        <v>8.1300000000000008</v>
      </c>
      <c r="L11" s="32">
        <v>8.15</v>
      </c>
      <c r="M11" s="32">
        <v>8.1</v>
      </c>
      <c r="N11" s="26">
        <v>8.08</v>
      </c>
      <c r="O11" s="27">
        <f>AVERAGE(E11:N11)</f>
        <v>8.1660000000000004</v>
      </c>
      <c r="P11" s="32">
        <f>STDEV(D11:N11)</f>
        <v>7.1056955388553611E-2</v>
      </c>
    </row>
    <row r="12" spans="1:16" ht="25.5" x14ac:dyDescent="0.2">
      <c r="A12" s="29" t="str">
        <f>'C. tentans Survival'!A15</f>
        <v>FX000496</v>
      </c>
      <c r="B12" s="29" t="str">
        <f>'C. tentans Survival'!B15</f>
        <v>DWN</v>
      </c>
      <c r="C12" s="31" t="s">
        <v>74</v>
      </c>
      <c r="D12" s="32">
        <v>8.33</v>
      </c>
      <c r="E12" s="32">
        <v>8.17</v>
      </c>
      <c r="F12" s="32">
        <v>8.2899999999999991</v>
      </c>
      <c r="G12" s="32">
        <v>8.3000000000000007</v>
      </c>
      <c r="H12" s="32">
        <v>8.32</v>
      </c>
      <c r="I12" s="32">
        <v>8.26</v>
      </c>
      <c r="J12" s="32">
        <v>8.2200000000000006</v>
      </c>
      <c r="K12" s="32">
        <v>8.1</v>
      </c>
      <c r="L12" s="32">
        <v>8.11</v>
      </c>
      <c r="M12" s="32">
        <v>8.14</v>
      </c>
      <c r="N12" s="26">
        <v>8.14</v>
      </c>
      <c r="O12" s="27">
        <f>AVERAGE(E12:N12)</f>
        <v>8.2050000000000001</v>
      </c>
      <c r="P12" s="32">
        <f>STDEV(D12:N12)</f>
        <v>8.7552581603597246E-2</v>
      </c>
    </row>
    <row r="13" spans="1:16" x14ac:dyDescent="0.2">
      <c r="A13" s="2"/>
      <c r="I13" s="6"/>
      <c r="J13" s="6"/>
      <c r="L13" s="15"/>
    </row>
    <row r="57" ht="11.25" customHeight="1" x14ac:dyDescent="0.2"/>
    <row r="58" hidden="1" x14ac:dyDescent="0.2"/>
  </sheetData>
  <mergeCells count="4">
    <mergeCell ref="A3:P3"/>
    <mergeCell ref="A4:P4"/>
    <mergeCell ref="A5:P5"/>
    <mergeCell ref="D2:H2"/>
  </mergeCells>
  <printOptions horizontalCentered="1"/>
  <pageMargins left="0.75" right="0.75" top="1" bottom="1" header="0.5" footer="0.5"/>
  <pageSetup scale="6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zoomScale="80" zoomScaleNormal="80" zoomScaleSheetLayoutView="90" workbookViewId="0">
      <selection activeCell="Q16" sqref="Q16"/>
    </sheetView>
  </sheetViews>
  <sheetFormatPr defaultRowHeight="12.75" x14ac:dyDescent="0.2"/>
  <cols>
    <col min="1" max="1" width="11.7109375" customWidth="1"/>
    <col min="2" max="2" width="24.5703125" customWidth="1"/>
    <col min="3" max="3" width="25" customWidth="1"/>
    <col min="4" max="4" width="7.85546875" customWidth="1"/>
    <col min="5" max="5" width="8.28515625" customWidth="1"/>
    <col min="6" max="6" width="7.85546875" customWidth="1"/>
    <col min="7" max="7" width="7" customWidth="1"/>
    <col min="8" max="8" width="7.42578125" customWidth="1"/>
    <col min="9" max="16" width="7.7109375" customWidth="1"/>
  </cols>
  <sheetData>
    <row r="2" spans="1:16" ht="18" x14ac:dyDescent="0.25">
      <c r="D2" s="88" t="s">
        <v>57</v>
      </c>
      <c r="E2" s="88"/>
      <c r="F2" s="88"/>
      <c r="G2" s="88"/>
      <c r="H2" s="88"/>
      <c r="I2" s="88"/>
    </row>
    <row r="3" spans="1:16" ht="18" x14ac:dyDescent="0.25">
      <c r="A3" s="79" t="str">
        <f>'C. tentans Survival'!A3:M3</f>
        <v xml:space="preserve"> Iron River at Tri-County Recreation Corridor Sediments 2013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8.75" x14ac:dyDescent="0.3">
      <c r="A4" s="86" t="s">
        <v>19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18" x14ac:dyDescent="0.25">
      <c r="A5" s="79" t="s">
        <v>58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6" x14ac:dyDescent="0.2">
      <c r="A8" s="30" t="s">
        <v>31</v>
      </c>
      <c r="B8" s="28" t="s">
        <v>28</v>
      </c>
      <c r="C8" s="29" t="s">
        <v>30</v>
      </c>
      <c r="D8" s="29" t="s">
        <v>9</v>
      </c>
      <c r="E8" s="29" t="s">
        <v>6</v>
      </c>
      <c r="F8" s="29" t="s">
        <v>7</v>
      </c>
      <c r="G8" s="29" t="s">
        <v>8</v>
      </c>
      <c r="H8" s="29" t="s">
        <v>10</v>
      </c>
      <c r="I8" s="29" t="s">
        <v>11</v>
      </c>
      <c r="J8" s="29" t="s">
        <v>12</v>
      </c>
      <c r="K8" s="29" t="s">
        <v>13</v>
      </c>
      <c r="L8" s="29" t="s">
        <v>14</v>
      </c>
      <c r="M8" s="29" t="s">
        <v>15</v>
      </c>
      <c r="N8" s="22" t="s">
        <v>21</v>
      </c>
      <c r="O8" s="62" t="s">
        <v>4</v>
      </c>
      <c r="P8" s="29" t="s">
        <v>29</v>
      </c>
    </row>
    <row r="9" spans="1:16" x14ac:dyDescent="0.2">
      <c r="A9" s="29" t="str">
        <f>'C. tentans Survival'!A11</f>
        <v>LC</v>
      </c>
      <c r="B9" s="28" t="str">
        <f>'C. tentans Survival'!B11</f>
        <v>Lab Control</v>
      </c>
      <c r="C9" s="30" t="s">
        <v>42</v>
      </c>
      <c r="D9" s="34">
        <v>23.1</v>
      </c>
      <c r="E9" s="34">
        <v>23</v>
      </c>
      <c r="F9" s="34">
        <v>22.9</v>
      </c>
      <c r="G9" s="34">
        <v>23.3</v>
      </c>
      <c r="H9" s="34">
        <v>23.1</v>
      </c>
      <c r="I9" s="34">
        <v>22.8</v>
      </c>
      <c r="J9" s="34">
        <v>22.7</v>
      </c>
      <c r="K9" s="34">
        <v>22.8</v>
      </c>
      <c r="L9" s="34">
        <v>23</v>
      </c>
      <c r="M9" s="34">
        <v>22.8</v>
      </c>
      <c r="N9" s="25">
        <v>23.3</v>
      </c>
      <c r="O9" s="24">
        <f>AVERAGE(E9:N9)</f>
        <v>22.970000000000006</v>
      </c>
      <c r="P9" s="34">
        <f>STDEV(D9:N9)</f>
        <v>0.20404990476930826</v>
      </c>
    </row>
    <row r="10" spans="1:16" x14ac:dyDescent="0.2">
      <c r="A10" s="29" t="str">
        <f>'C. tentans Survival'!A12</f>
        <v>FX000493</v>
      </c>
      <c r="B10" s="28" t="str">
        <f>'C. tentans Survival'!B12</f>
        <v>UPS</v>
      </c>
      <c r="C10" s="31" t="s">
        <v>71</v>
      </c>
      <c r="D10" s="34">
        <v>23.7</v>
      </c>
      <c r="E10" s="34">
        <v>23.3</v>
      </c>
      <c r="F10" s="34">
        <v>23.2</v>
      </c>
      <c r="G10" s="34">
        <v>23.8</v>
      </c>
      <c r="H10" s="34">
        <v>23.4</v>
      </c>
      <c r="I10" s="34">
        <v>23.5</v>
      </c>
      <c r="J10" s="34">
        <v>23.2</v>
      </c>
      <c r="K10" s="34">
        <v>23.5</v>
      </c>
      <c r="L10" s="34">
        <v>23.5</v>
      </c>
      <c r="M10" s="34">
        <v>23.5</v>
      </c>
      <c r="N10" s="25">
        <v>23.8</v>
      </c>
      <c r="O10" s="24">
        <f>AVERAGE(E10:N10)</f>
        <v>23.47</v>
      </c>
      <c r="P10" s="34">
        <f>STDEV(D10:N10)</f>
        <v>0.21191765124474896</v>
      </c>
    </row>
    <row r="11" spans="1:16" x14ac:dyDescent="0.2">
      <c r="A11" s="29" t="str">
        <f>'C. tentans Survival'!A13</f>
        <v>FX000494</v>
      </c>
      <c r="B11" s="28" t="str">
        <f>'C. tentans Survival'!B13</f>
        <v>E</v>
      </c>
      <c r="C11" s="31" t="s">
        <v>72</v>
      </c>
      <c r="D11" s="34">
        <v>22.9</v>
      </c>
      <c r="E11" s="34">
        <v>22.7</v>
      </c>
      <c r="F11" s="34">
        <v>22.7</v>
      </c>
      <c r="G11" s="34">
        <v>23.3</v>
      </c>
      <c r="H11" s="34">
        <v>23</v>
      </c>
      <c r="I11" s="34">
        <v>22.6</v>
      </c>
      <c r="J11" s="34">
        <v>22.6</v>
      </c>
      <c r="K11" s="34">
        <v>22.5</v>
      </c>
      <c r="L11" s="34">
        <v>22.9</v>
      </c>
      <c r="M11" s="34">
        <v>22.7</v>
      </c>
      <c r="N11" s="25">
        <v>23.2</v>
      </c>
      <c r="O11" s="24">
        <f>AVERAGE(E11:N11)</f>
        <v>22.82</v>
      </c>
      <c r="P11" s="34">
        <f>STDEV(D11:N11)</f>
        <v>0.25725827135743973</v>
      </c>
    </row>
    <row r="12" spans="1:16" x14ac:dyDescent="0.2">
      <c r="A12" s="29" t="str">
        <f>'C. tentans Survival'!A14</f>
        <v>FX000495</v>
      </c>
      <c r="B12" s="28" t="str">
        <f>'C. tentans Survival'!B14</f>
        <v>W</v>
      </c>
      <c r="C12" s="31" t="s">
        <v>73</v>
      </c>
      <c r="D12" s="34">
        <v>23.5</v>
      </c>
      <c r="E12" s="34">
        <v>23.1</v>
      </c>
      <c r="F12" s="34">
        <v>23.1</v>
      </c>
      <c r="G12" s="34">
        <v>23.5</v>
      </c>
      <c r="H12" s="34">
        <v>23.2</v>
      </c>
      <c r="I12" s="34">
        <v>23.1</v>
      </c>
      <c r="J12" s="34">
        <v>22.9</v>
      </c>
      <c r="K12" s="34">
        <v>23.2</v>
      </c>
      <c r="L12" s="34">
        <v>23.2</v>
      </c>
      <c r="M12" s="34">
        <v>23.2</v>
      </c>
      <c r="N12" s="25">
        <v>23.5</v>
      </c>
      <c r="O12" s="24">
        <f>AVERAGE(E12:N12)</f>
        <v>23.199999999999996</v>
      </c>
      <c r="P12" s="34">
        <f>STDEV(D12:N12)</f>
        <v>0.1954016841836789</v>
      </c>
    </row>
    <row r="13" spans="1:16" ht="25.5" x14ac:dyDescent="0.2">
      <c r="A13" s="29" t="str">
        <f>'C. tentans Survival'!A15</f>
        <v>FX000496</v>
      </c>
      <c r="B13" s="28" t="str">
        <f>'C. tentans Survival'!B15</f>
        <v>DWN</v>
      </c>
      <c r="C13" s="31" t="s">
        <v>74</v>
      </c>
      <c r="D13" s="34">
        <v>23.5</v>
      </c>
      <c r="E13" s="34">
        <v>23.1</v>
      </c>
      <c r="F13" s="34">
        <v>23.1</v>
      </c>
      <c r="G13" s="34">
        <v>23.6</v>
      </c>
      <c r="H13" s="34">
        <v>23.3</v>
      </c>
      <c r="I13" s="34">
        <v>23.3</v>
      </c>
      <c r="J13" s="34">
        <v>23.2</v>
      </c>
      <c r="K13" s="34">
        <v>23.3</v>
      </c>
      <c r="L13" s="34">
        <v>23.4</v>
      </c>
      <c r="M13" s="34">
        <v>23.3</v>
      </c>
      <c r="N13" s="25">
        <v>23.7</v>
      </c>
      <c r="O13" s="24">
        <f>AVERAGE(E13:N13)</f>
        <v>23.330000000000002</v>
      </c>
      <c r="P13" s="34">
        <f>STDEV(D13:N13)</f>
        <v>0.19164360862620122</v>
      </c>
    </row>
    <row r="14" spans="1:16" x14ac:dyDescent="0.2">
      <c r="A14" s="2"/>
    </row>
    <row r="58" ht="11.25" customHeight="1" x14ac:dyDescent="0.2"/>
    <row r="59" hidden="1" x14ac:dyDescent="0.2"/>
  </sheetData>
  <mergeCells count="4">
    <mergeCell ref="A3:P3"/>
    <mergeCell ref="A4:P4"/>
    <mergeCell ref="A5:P5"/>
    <mergeCell ref="D2:I2"/>
  </mergeCells>
  <printOptions horizontalCentered="1"/>
  <pageMargins left="0.75" right="0.75" top="1" bottom="1" header="0.5" footer="0.5"/>
  <pageSetup scale="6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9"/>
  <sheetViews>
    <sheetView zoomScale="80" zoomScaleNormal="80" zoomScaleSheetLayoutView="90" workbookViewId="0">
      <selection activeCell="K14" sqref="K14"/>
    </sheetView>
  </sheetViews>
  <sheetFormatPr defaultRowHeight="12.75" x14ac:dyDescent="0.2"/>
  <cols>
    <col min="1" max="1" width="11.7109375" customWidth="1"/>
    <col min="2" max="2" width="25.7109375" customWidth="1"/>
    <col min="3" max="3" width="25" customWidth="1"/>
    <col min="4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bestFit="1" customWidth="1"/>
    <col min="9" max="9" width="12.28515625" bestFit="1" customWidth="1"/>
    <col min="10" max="10" width="11.5703125" bestFit="1" customWidth="1"/>
    <col min="11" max="11" width="12.28515625" bestFit="1" customWidth="1"/>
  </cols>
  <sheetData>
    <row r="2" spans="1:12" ht="18" x14ac:dyDescent="0.25">
      <c r="A2" s="79" t="s">
        <v>46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ht="18" x14ac:dyDescent="0.25">
      <c r="A3" s="79" t="str">
        <f>'C. tentans Survival'!A3:M3</f>
        <v xml:space="preserve"> Iron River at Tri-County Recreation Corridor Sediments 2013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ht="18.75" x14ac:dyDescent="0.3">
      <c r="A4" s="86" t="s">
        <v>19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2" ht="18" x14ac:dyDescent="0.25">
      <c r="A5" s="79" t="s">
        <v>37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2">
      <c r="D7" s="90" t="s">
        <v>59</v>
      </c>
      <c r="E7" s="91"/>
      <c r="F7" s="90" t="s">
        <v>36</v>
      </c>
      <c r="G7" s="92"/>
      <c r="H7" s="90" t="s">
        <v>38</v>
      </c>
      <c r="I7" s="93"/>
      <c r="J7" s="90" t="s">
        <v>39</v>
      </c>
      <c r="K7" s="91"/>
      <c r="L7" s="21"/>
    </row>
    <row r="8" spans="1:12" x14ac:dyDescent="0.2">
      <c r="A8" s="30" t="s">
        <v>31</v>
      </c>
      <c r="B8" s="28" t="s">
        <v>28</v>
      </c>
      <c r="C8" s="22" t="s">
        <v>30</v>
      </c>
      <c r="D8" s="64" t="s">
        <v>34</v>
      </c>
      <c r="E8" s="65" t="s">
        <v>35</v>
      </c>
      <c r="F8" s="64" t="s">
        <v>34</v>
      </c>
      <c r="G8" s="66" t="s">
        <v>35</v>
      </c>
      <c r="H8" s="64" t="s">
        <v>34</v>
      </c>
      <c r="I8" s="66" t="s">
        <v>35</v>
      </c>
      <c r="J8" s="64" t="s">
        <v>34</v>
      </c>
      <c r="K8" s="65" t="s">
        <v>35</v>
      </c>
      <c r="L8" s="21"/>
    </row>
    <row r="9" spans="1:12" x14ac:dyDescent="0.2">
      <c r="A9" s="29" t="str">
        <f>'C. tentans Survival'!A11</f>
        <v>LC</v>
      </c>
      <c r="B9" s="28" t="str">
        <f>'C. tentans Survival'!B11</f>
        <v>Lab Control</v>
      </c>
      <c r="C9" s="23" t="s">
        <v>42</v>
      </c>
      <c r="D9" s="35">
        <v>631</v>
      </c>
      <c r="E9" s="36">
        <v>651</v>
      </c>
      <c r="F9" s="49">
        <v>200</v>
      </c>
      <c r="G9" s="51">
        <v>252</v>
      </c>
      <c r="H9" s="49">
        <v>290</v>
      </c>
      <c r="I9" s="51">
        <v>300</v>
      </c>
      <c r="J9" s="54">
        <v>0.124</v>
      </c>
      <c r="K9" s="77">
        <v>1.6</v>
      </c>
      <c r="L9" s="21"/>
    </row>
    <row r="10" spans="1:12" x14ac:dyDescent="0.2">
      <c r="A10" s="29" t="str">
        <f>'C. tentans Survival'!A12</f>
        <v>FX000493</v>
      </c>
      <c r="B10" s="28" t="str">
        <f>'C. tentans Survival'!B12</f>
        <v>UPS</v>
      </c>
      <c r="C10" s="31" t="s">
        <v>71</v>
      </c>
      <c r="D10" s="35">
        <v>501</v>
      </c>
      <c r="E10" s="36">
        <v>681</v>
      </c>
      <c r="F10" s="49">
        <v>176</v>
      </c>
      <c r="G10" s="51">
        <v>236</v>
      </c>
      <c r="H10" s="49">
        <v>260</v>
      </c>
      <c r="I10" s="51">
        <v>325</v>
      </c>
      <c r="J10" s="54">
        <v>0.122</v>
      </c>
      <c r="K10" s="77">
        <v>1.69</v>
      </c>
      <c r="L10" s="21"/>
    </row>
    <row r="11" spans="1:12" x14ac:dyDescent="0.2">
      <c r="A11" s="29" t="str">
        <f>'C. tentans Survival'!A13</f>
        <v>FX000494</v>
      </c>
      <c r="B11" s="28" t="str">
        <f>'C. tentans Survival'!B13</f>
        <v>E</v>
      </c>
      <c r="C11" s="31" t="s">
        <v>72</v>
      </c>
      <c r="D11" s="35">
        <v>512</v>
      </c>
      <c r="E11" s="36">
        <v>675</v>
      </c>
      <c r="F11" s="49">
        <v>184</v>
      </c>
      <c r="G11" s="51">
        <v>220</v>
      </c>
      <c r="H11" s="49">
        <v>270</v>
      </c>
      <c r="I11" s="51">
        <v>340</v>
      </c>
      <c r="J11" s="54">
        <v>0.25700000000000001</v>
      </c>
      <c r="K11" s="77">
        <v>1.75</v>
      </c>
      <c r="L11" s="21"/>
    </row>
    <row r="12" spans="1:12" x14ac:dyDescent="0.2">
      <c r="A12" s="29" t="str">
        <f>'C. tentans Survival'!A14</f>
        <v>FX000495</v>
      </c>
      <c r="B12" s="28" t="str">
        <f>'C. tentans Survival'!B14</f>
        <v>W</v>
      </c>
      <c r="C12" s="31" t="s">
        <v>73</v>
      </c>
      <c r="D12" s="35">
        <v>528</v>
      </c>
      <c r="E12" s="36">
        <v>652</v>
      </c>
      <c r="F12" s="49">
        <v>176</v>
      </c>
      <c r="G12" s="51">
        <v>208</v>
      </c>
      <c r="H12" s="49">
        <v>260</v>
      </c>
      <c r="I12" s="51">
        <v>315</v>
      </c>
      <c r="J12" s="54">
        <v>0.23100000000000001</v>
      </c>
      <c r="K12" s="77">
        <v>2.35</v>
      </c>
      <c r="L12" s="21"/>
    </row>
    <row r="13" spans="1:12" ht="25.5" x14ac:dyDescent="0.2">
      <c r="A13" s="29" t="str">
        <f>'C. tentans Survival'!A15</f>
        <v>FX000496</v>
      </c>
      <c r="B13" s="28" t="str">
        <f>'C. tentans Survival'!B15</f>
        <v>DWN</v>
      </c>
      <c r="C13" s="31" t="s">
        <v>74</v>
      </c>
      <c r="D13" s="35">
        <v>488</v>
      </c>
      <c r="E13" s="36">
        <v>648</v>
      </c>
      <c r="F13" s="49">
        <v>180</v>
      </c>
      <c r="G13" s="51">
        <v>192</v>
      </c>
      <c r="H13" s="49">
        <v>255</v>
      </c>
      <c r="I13" s="51">
        <v>340</v>
      </c>
      <c r="J13" s="54">
        <v>0.17199999999999999</v>
      </c>
      <c r="K13" s="78">
        <v>0.44800000000000001</v>
      </c>
      <c r="L13" s="21"/>
    </row>
    <row r="14" spans="1:12" x14ac:dyDescent="0.2">
      <c r="A14" s="2"/>
    </row>
    <row r="58" ht="11.25" customHeight="1" x14ac:dyDescent="0.2"/>
    <row r="59" hidden="1" x14ac:dyDescent="0.2"/>
  </sheetData>
  <mergeCells count="8">
    <mergeCell ref="A2:K2"/>
    <mergeCell ref="A3:K3"/>
    <mergeCell ref="A4:K4"/>
    <mergeCell ref="A5:K5"/>
    <mergeCell ref="D7:E7"/>
    <mergeCell ref="F7:G7"/>
    <mergeCell ref="H7:I7"/>
    <mergeCell ref="J7:K7"/>
  </mergeCells>
  <printOptions horizontalCentered="1"/>
  <pageMargins left="0.75" right="0.75" top="1" bottom="1" header="0.5" footer="0.5"/>
  <pageSetup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2"/>
  <sheetViews>
    <sheetView zoomScale="80" zoomScaleNormal="80" zoomScaleSheetLayoutView="90" workbookViewId="0">
      <selection activeCell="M18" sqref="M18"/>
    </sheetView>
  </sheetViews>
  <sheetFormatPr defaultRowHeight="12.75" x14ac:dyDescent="0.2"/>
  <cols>
    <col min="1" max="1" width="17.7109375" customWidth="1"/>
    <col min="2" max="2" width="26" customWidth="1"/>
    <col min="3" max="3" width="25.5703125" customWidth="1"/>
    <col min="5" max="5" width="10.5703125" customWidth="1"/>
    <col min="7" max="7" width="8.42578125" customWidth="1"/>
    <col min="8" max="8" width="8.7109375" customWidth="1"/>
    <col min="9" max="9" width="9" customWidth="1"/>
    <col min="10" max="10" width="6.5703125" customWidth="1"/>
    <col min="11" max="11" width="8.42578125" customWidth="1"/>
    <col min="12" max="12" width="7" customWidth="1"/>
    <col min="13" max="13" width="4.5703125" bestFit="1" customWidth="1"/>
    <col min="14" max="14" width="5.140625" customWidth="1"/>
  </cols>
  <sheetData>
    <row r="2" spans="1:14" ht="18" x14ac:dyDescent="0.25">
      <c r="A2" s="79" t="s">
        <v>47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4" ht="18" x14ac:dyDescent="0.25">
      <c r="A3" s="79" t="s">
        <v>79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ht="18.75" x14ac:dyDescent="0.3">
      <c r="A4" s="79" t="s">
        <v>33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4" ht="18" x14ac:dyDescent="0.25">
      <c r="A5" s="79" t="s">
        <v>76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4" ht="18" x14ac:dyDescent="0.25">
      <c r="A6" s="79" t="s">
        <v>77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9" spans="1:14" x14ac:dyDescent="0.2">
      <c r="B9" s="8"/>
      <c r="C9" s="8"/>
      <c r="D9" s="83" t="s">
        <v>5</v>
      </c>
      <c r="E9" s="84"/>
      <c r="F9" s="84"/>
      <c r="G9" s="84"/>
      <c r="H9" s="84"/>
      <c r="I9" s="84"/>
      <c r="J9" s="84"/>
      <c r="K9" s="84"/>
      <c r="L9" s="8"/>
      <c r="M9" s="8"/>
      <c r="N9" s="8"/>
    </row>
    <row r="10" spans="1:14" x14ac:dyDescent="0.2">
      <c r="A10" s="29" t="s">
        <v>31</v>
      </c>
      <c r="B10" s="29" t="s">
        <v>28</v>
      </c>
      <c r="C10" s="29" t="s">
        <v>30</v>
      </c>
      <c r="D10" s="29" t="s">
        <v>2</v>
      </c>
      <c r="E10" s="29">
        <v>2</v>
      </c>
      <c r="F10" s="29">
        <v>3</v>
      </c>
      <c r="G10" s="29">
        <v>4</v>
      </c>
      <c r="H10" s="29">
        <v>5</v>
      </c>
      <c r="I10" s="29">
        <v>6</v>
      </c>
      <c r="J10" s="29">
        <v>7</v>
      </c>
      <c r="K10" s="22">
        <v>8</v>
      </c>
      <c r="L10" s="62" t="s">
        <v>4</v>
      </c>
      <c r="M10" s="29" t="s">
        <v>20</v>
      </c>
    </row>
    <row r="11" spans="1:14" x14ac:dyDescent="0.2">
      <c r="A11" s="29" t="s">
        <v>3</v>
      </c>
      <c r="B11" s="29" t="s">
        <v>1</v>
      </c>
      <c r="C11" s="30" t="s">
        <v>42</v>
      </c>
      <c r="D11" s="29">
        <v>90</v>
      </c>
      <c r="E11" s="29">
        <v>100</v>
      </c>
      <c r="F11" s="29">
        <v>100</v>
      </c>
      <c r="G11" s="29">
        <v>100</v>
      </c>
      <c r="H11" s="29">
        <v>100</v>
      </c>
      <c r="I11" s="29">
        <v>100</v>
      </c>
      <c r="J11" s="29">
        <v>100</v>
      </c>
      <c r="K11" s="22">
        <v>100</v>
      </c>
      <c r="L11" s="24">
        <f>AVERAGE(D11,E11,F11,G11,H11,I11,J11,K11)</f>
        <v>98.75</v>
      </c>
      <c r="M11" s="34">
        <f>STDEV(D11,E11,F11,G11,H11,I11,J11,K11)/2.828</f>
        <v>1.2501887927626372</v>
      </c>
    </row>
    <row r="12" spans="1:14" x14ac:dyDescent="0.2">
      <c r="A12" s="29" t="str">
        <f>'C. tentans Survival'!A12</f>
        <v>FX000493</v>
      </c>
      <c r="B12" s="29" t="str">
        <f>'C. tentans Survival'!B12</f>
        <v>UPS</v>
      </c>
      <c r="C12" s="31" t="s">
        <v>71</v>
      </c>
      <c r="D12" s="29">
        <v>70</v>
      </c>
      <c r="E12" s="29">
        <v>100</v>
      </c>
      <c r="F12" s="29">
        <v>100</v>
      </c>
      <c r="G12" s="29">
        <v>100</v>
      </c>
      <c r="H12" s="29">
        <v>100</v>
      </c>
      <c r="I12" s="29">
        <v>100</v>
      </c>
      <c r="J12" s="29">
        <v>100</v>
      </c>
      <c r="K12" s="22">
        <v>100</v>
      </c>
      <c r="L12" s="24">
        <f>AVERAGE(D12,E12,F12,G12,H12,I12,J12,K12)</f>
        <v>96.25</v>
      </c>
      <c r="M12" s="34">
        <f>STDEV(D12,E12,F12,G12,H12,I12,J12,K12)/2.828</f>
        <v>3.7505663782879117</v>
      </c>
    </row>
    <row r="13" spans="1:14" x14ac:dyDescent="0.2">
      <c r="A13" s="29" t="str">
        <f>'C. tentans Survival'!A13</f>
        <v>FX000494</v>
      </c>
      <c r="B13" s="29" t="str">
        <f>'C. tentans Survival'!B13</f>
        <v>E</v>
      </c>
      <c r="C13" s="31" t="s">
        <v>72</v>
      </c>
      <c r="D13" s="29">
        <v>100</v>
      </c>
      <c r="E13" s="29">
        <v>100</v>
      </c>
      <c r="F13" s="29">
        <v>100</v>
      </c>
      <c r="G13" s="29">
        <v>100</v>
      </c>
      <c r="H13" s="29">
        <v>100</v>
      </c>
      <c r="I13" s="29">
        <v>100</v>
      </c>
      <c r="J13" s="29">
        <v>100</v>
      </c>
      <c r="K13" s="22">
        <v>100</v>
      </c>
      <c r="L13" s="24">
        <f>AVERAGE(D13,E13,F13,G13,H13,I13,J13,K13)</f>
        <v>100</v>
      </c>
      <c r="M13" s="34">
        <f>STDEV(D13,E13,F13,G13,H13,I13,J13,K13)/2.828</f>
        <v>0</v>
      </c>
    </row>
    <row r="14" spans="1:14" x14ac:dyDescent="0.2">
      <c r="A14" s="29" t="str">
        <f>'C. tentans Survival'!A14</f>
        <v>FX000495</v>
      </c>
      <c r="B14" s="29" t="str">
        <f>'C. tentans Survival'!B14</f>
        <v>W</v>
      </c>
      <c r="C14" s="31" t="s">
        <v>73</v>
      </c>
      <c r="D14" s="29">
        <v>100</v>
      </c>
      <c r="E14" s="29">
        <v>100</v>
      </c>
      <c r="F14" s="29">
        <v>100</v>
      </c>
      <c r="G14" s="29">
        <v>90</v>
      </c>
      <c r="H14" s="29">
        <v>90</v>
      </c>
      <c r="I14" s="29">
        <v>100</v>
      </c>
      <c r="J14" s="29">
        <v>90</v>
      </c>
      <c r="K14" s="22">
        <v>100</v>
      </c>
      <c r="L14" s="24">
        <f>AVERAGE(D14,E14,F14,G14,H14,I14,J14,K14)</f>
        <v>96.25</v>
      </c>
      <c r="M14" s="34">
        <f>STDEV(D14,E14,F14,G14,H14,I14,J14,K14)/2.828</f>
        <v>1.8300890010847444</v>
      </c>
    </row>
    <row r="15" spans="1:14" ht="25.5" x14ac:dyDescent="0.2">
      <c r="A15" s="29" t="str">
        <f>'C. tentans Survival'!A15</f>
        <v>FX000496</v>
      </c>
      <c r="B15" s="29" t="str">
        <f>'C. tentans Survival'!B15</f>
        <v>DWN</v>
      </c>
      <c r="C15" s="31" t="s">
        <v>74</v>
      </c>
      <c r="D15" s="29">
        <v>100</v>
      </c>
      <c r="E15" s="29">
        <v>100</v>
      </c>
      <c r="F15" s="29">
        <v>100</v>
      </c>
      <c r="G15" s="29">
        <v>100</v>
      </c>
      <c r="H15" s="29">
        <v>100</v>
      </c>
      <c r="I15" s="29">
        <v>100</v>
      </c>
      <c r="J15" s="29">
        <v>100</v>
      </c>
      <c r="K15" s="22">
        <v>100</v>
      </c>
      <c r="L15" s="24">
        <f>AVERAGE(D15,E15,F15,G15,H15,I15,J15,K15)</f>
        <v>100</v>
      </c>
      <c r="M15" s="34">
        <f>STDEV(D15,E15,F15,G15,H15,I15,J15,K15)/2.828</f>
        <v>0</v>
      </c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6"/>
      <c r="M16" s="6"/>
    </row>
    <row r="17" spans="1:13" x14ac:dyDescent="0.2">
      <c r="A17" s="3"/>
      <c r="B17" s="3"/>
      <c r="C17" s="3"/>
      <c r="D17" s="2"/>
      <c r="E17" s="2"/>
      <c r="F17" s="2"/>
      <c r="G17" s="2"/>
      <c r="H17" s="2"/>
      <c r="I17" s="2"/>
      <c r="J17" s="2"/>
      <c r="K17" s="2"/>
      <c r="L17" s="7"/>
      <c r="M17" s="6"/>
    </row>
    <row r="18" spans="1:13" x14ac:dyDescent="0.2">
      <c r="D18" s="7"/>
      <c r="E18" s="6"/>
      <c r="F18" s="6"/>
    </row>
    <row r="19" spans="1:13" x14ac:dyDescent="0.2">
      <c r="D19" s="7"/>
      <c r="E19" s="6"/>
      <c r="F19" s="6"/>
    </row>
    <row r="20" spans="1:13" x14ac:dyDescent="0.2">
      <c r="D20" s="7"/>
      <c r="E20" s="6"/>
      <c r="F20" s="6"/>
    </row>
    <row r="21" spans="1:13" x14ac:dyDescent="0.2">
      <c r="D21" s="7"/>
      <c r="E21" s="6"/>
      <c r="F21" s="6"/>
    </row>
    <row r="22" spans="1:13" x14ac:dyDescent="0.2">
      <c r="D22" s="7"/>
      <c r="E22" s="6"/>
      <c r="F22" s="6"/>
    </row>
    <row r="23" spans="1:13" x14ac:dyDescent="0.2">
      <c r="D23" s="7"/>
      <c r="E23" s="6"/>
      <c r="F23" s="6"/>
    </row>
    <row r="27" spans="1:13" x14ac:dyDescent="0.2">
      <c r="A27" s="1"/>
      <c r="B27" s="1"/>
      <c r="C27" s="1"/>
      <c r="D27" s="1"/>
    </row>
    <row r="55" spans="1:17" x14ac:dyDescent="0.2">
      <c r="A55" s="4" t="s">
        <v>44</v>
      </c>
    </row>
    <row r="58" spans="1:17" s="13" customFormat="1" ht="11.25" customHeight="1" x14ac:dyDescent="0.2"/>
    <row r="59" spans="1:17" s="13" customFormat="1" hidden="1" x14ac:dyDescent="0.2">
      <c r="D59" s="16"/>
      <c r="E59" s="16"/>
      <c r="F59" s="16"/>
      <c r="H59" s="82"/>
      <c r="I59" s="82"/>
      <c r="K59" s="16"/>
    </row>
    <row r="60" spans="1:17" s="13" customFormat="1" x14ac:dyDescent="0.2">
      <c r="A60" s="9"/>
      <c r="B60" s="9"/>
      <c r="C60" s="9"/>
      <c r="D60" s="9"/>
      <c r="E60" s="9"/>
      <c r="F60" s="9"/>
      <c r="G60" s="9"/>
      <c r="H60" s="9"/>
      <c r="I60" s="18"/>
      <c r="J60" s="9"/>
      <c r="K60" s="9"/>
      <c r="L60" s="80"/>
      <c r="M60" s="80"/>
    </row>
    <row r="61" spans="1:17" s="13" customForma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81"/>
      <c r="M61" s="81"/>
      <c r="O61" s="9"/>
      <c r="P61" s="9"/>
      <c r="Q61" s="9"/>
    </row>
    <row r="62" spans="1:17" s="13" customFormat="1" x14ac:dyDescent="0.2">
      <c r="A62" s="4"/>
      <c r="B62" s="4"/>
      <c r="C62" s="4"/>
      <c r="D62" s="14"/>
      <c r="E62" s="14"/>
      <c r="F62" s="14"/>
      <c r="G62" s="14"/>
      <c r="H62" s="14"/>
      <c r="I62" s="14"/>
      <c r="J62" s="4"/>
      <c r="K62" s="12"/>
      <c r="L62" s="81"/>
      <c r="M62" s="81"/>
      <c r="O62" s="4"/>
      <c r="P62" s="4"/>
      <c r="Q62" s="4"/>
    </row>
    <row r="63" spans="1:17" s="13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81"/>
      <c r="M63" s="81"/>
      <c r="O63" s="4"/>
      <c r="P63" s="4"/>
      <c r="Q63" s="4"/>
    </row>
    <row r="64" spans="1:17" s="13" customFormat="1" x14ac:dyDescent="0.2">
      <c r="A64"/>
      <c r="B64" s="4"/>
      <c r="C64" s="4"/>
      <c r="D64" s="4"/>
      <c r="E64" s="4"/>
      <c r="F64" s="4"/>
      <c r="G64" s="4"/>
      <c r="H64" s="4"/>
      <c r="I64" s="9"/>
      <c r="J64" s="9"/>
      <c r="K64" s="4"/>
      <c r="L64" s="80"/>
      <c r="M64" s="80"/>
      <c r="O64" s="4"/>
      <c r="P64" s="4"/>
      <c r="Q64" s="4"/>
    </row>
    <row r="65" spans="10:18" x14ac:dyDescent="0.2">
      <c r="J65" s="13"/>
      <c r="N65" s="13"/>
      <c r="O65" s="13"/>
      <c r="P65" s="13"/>
      <c r="Q65" s="13"/>
      <c r="R65" s="13"/>
    </row>
    <row r="85" spans="2:3" x14ac:dyDescent="0.2">
      <c r="B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C92" s="2"/>
    </row>
  </sheetData>
  <mergeCells count="12">
    <mergeCell ref="A2:M2"/>
    <mergeCell ref="L64:M64"/>
    <mergeCell ref="L60:M60"/>
    <mergeCell ref="A5:M5"/>
    <mergeCell ref="L61:M61"/>
    <mergeCell ref="L62:M62"/>
    <mergeCell ref="L63:M63"/>
    <mergeCell ref="A3:M3"/>
    <mergeCell ref="A4:M4"/>
    <mergeCell ref="A6:M6"/>
    <mergeCell ref="D9:K9"/>
    <mergeCell ref="H59:I59"/>
  </mergeCells>
  <printOptions horizontalCentered="1"/>
  <pageMargins left="0.75" right="0.75" top="1" bottom="1" header="0.5" footer="0.5"/>
  <pageSetup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7"/>
  <sheetViews>
    <sheetView zoomScale="80" zoomScaleNormal="80" zoomScaleSheetLayoutView="90" workbookViewId="0">
      <selection activeCell="A6" sqref="A6:M6"/>
    </sheetView>
  </sheetViews>
  <sheetFormatPr defaultRowHeight="12.75" x14ac:dyDescent="0.2"/>
  <cols>
    <col min="1" max="1" width="20.7109375" customWidth="1"/>
    <col min="2" max="2" width="25" bestFit="1" customWidth="1"/>
    <col min="3" max="3" width="25.5703125" customWidth="1"/>
    <col min="5" max="5" width="10.85546875" customWidth="1"/>
    <col min="9" max="9" width="10" customWidth="1"/>
  </cols>
  <sheetData>
    <row r="2" spans="1:15" ht="18" x14ac:dyDescent="0.25">
      <c r="A2" s="79" t="s">
        <v>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5" ht="18" x14ac:dyDescent="0.25">
      <c r="A3" s="79" t="str">
        <f>'C. tentans Survival'!A3:M3</f>
        <v xml:space="preserve"> Iron River at Tri-County Recreation Corridor Sediments 2013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5" ht="18.75" x14ac:dyDescent="0.3">
      <c r="A4" s="79" t="s">
        <v>62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5" ht="18" x14ac:dyDescent="0.25">
      <c r="A5" s="79" t="s">
        <v>80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5" ht="18" x14ac:dyDescent="0.25">
      <c r="A6" s="79" t="s">
        <v>81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9" spans="1:15" x14ac:dyDescent="0.2">
      <c r="A9" s="8"/>
      <c r="B9" s="8"/>
      <c r="C9" s="8"/>
      <c r="D9" s="83" t="s">
        <v>53</v>
      </c>
      <c r="E9" s="84"/>
      <c r="F9" s="84"/>
      <c r="G9" s="84"/>
      <c r="H9" s="84"/>
      <c r="I9" s="84"/>
      <c r="J9" s="84"/>
      <c r="K9" s="84"/>
      <c r="L9" s="8"/>
      <c r="M9" s="8"/>
      <c r="N9" s="8"/>
      <c r="O9" s="8"/>
    </row>
    <row r="10" spans="1:15" x14ac:dyDescent="0.2">
      <c r="A10" s="46" t="s">
        <v>31</v>
      </c>
      <c r="B10" s="29" t="s">
        <v>28</v>
      </c>
      <c r="C10" s="29" t="s">
        <v>30</v>
      </c>
      <c r="D10" s="29" t="s">
        <v>2</v>
      </c>
      <c r="E10" s="29">
        <v>2</v>
      </c>
      <c r="F10" s="29">
        <v>3</v>
      </c>
      <c r="G10" s="29">
        <v>4</v>
      </c>
      <c r="H10" s="29">
        <v>5</v>
      </c>
      <c r="I10" s="29">
        <v>6</v>
      </c>
      <c r="J10" s="29">
        <v>7</v>
      </c>
      <c r="K10" s="22">
        <v>8</v>
      </c>
      <c r="L10" s="62" t="s">
        <v>4</v>
      </c>
      <c r="M10" s="29" t="s">
        <v>20</v>
      </c>
      <c r="O10" s="2"/>
    </row>
    <row r="11" spans="1:15" x14ac:dyDescent="0.2">
      <c r="A11" s="29" t="str">
        <f>'C. tentans Survival'!A11</f>
        <v>LC</v>
      </c>
      <c r="B11" s="29" t="str">
        <f>'C. tentans Survival'!B11</f>
        <v>Lab Control</v>
      </c>
      <c r="C11" s="30" t="s">
        <v>42</v>
      </c>
      <c r="D11" s="52">
        <v>0.20111111111109636</v>
      </c>
      <c r="E11" s="52">
        <v>0.20599999999997287</v>
      </c>
      <c r="F11" s="52">
        <v>0.21799999999998487</v>
      </c>
      <c r="G11" s="52">
        <v>0.20899999999999253</v>
      </c>
      <c r="H11" s="52">
        <v>0.19799999999999818</v>
      </c>
      <c r="I11" s="52">
        <v>0.18399999999998418</v>
      </c>
      <c r="J11" s="52">
        <v>0.16799999999999038</v>
      </c>
      <c r="K11" s="53">
        <v>0.18100000000000893</v>
      </c>
      <c r="L11" s="54">
        <f>AVERAGE(D11,E11,F11,G11,H11,I11,J11,K11)</f>
        <v>0.19563888888887854</v>
      </c>
      <c r="M11" s="67">
        <f>STDEV(D11,E11,F11,G11,H11,I11,J11,K11)/2.83</f>
        <v>5.8750833769777334E-3</v>
      </c>
      <c r="O11" s="2"/>
    </row>
    <row r="12" spans="1:15" x14ac:dyDescent="0.2">
      <c r="A12" s="29" t="str">
        <f>'C. tentans Survival'!A12</f>
        <v>FX000493</v>
      </c>
      <c r="B12" s="29" t="str">
        <f>'C. tentans Survival'!B12</f>
        <v>UPS</v>
      </c>
      <c r="C12" s="31" t="s">
        <v>71</v>
      </c>
      <c r="D12" s="52">
        <v>0.23999999999998625</v>
      </c>
      <c r="E12" s="52">
        <v>0.22699999999997722</v>
      </c>
      <c r="F12" s="52">
        <v>0.22199999999998887</v>
      </c>
      <c r="G12" s="52">
        <v>0.21900000000000253</v>
      </c>
      <c r="H12" s="52">
        <v>0.27999999999999137</v>
      </c>
      <c r="I12" s="52">
        <v>0.19699999999998052</v>
      </c>
      <c r="J12" s="52">
        <v>0.23400000000000087</v>
      </c>
      <c r="K12" s="53">
        <v>0.24499999999998412</v>
      </c>
      <c r="L12" s="54">
        <f>AVERAGE(D12,E12,F12,G12,H12,I12,J12,K12)</f>
        <v>0.23299999999998897</v>
      </c>
      <c r="M12" s="67">
        <f>STDEV(D12,E12,F12,G12,H12,I12,J12,K12)/2.83</f>
        <v>8.5015725009832972E-3</v>
      </c>
      <c r="O12" s="2"/>
    </row>
    <row r="13" spans="1:15" x14ac:dyDescent="0.2">
      <c r="A13" s="29" t="str">
        <f>'C. tentans Survival'!A13</f>
        <v>FX000494</v>
      </c>
      <c r="B13" s="29" t="str">
        <f>'C. tentans Survival'!B13</f>
        <v>E</v>
      </c>
      <c r="C13" s="31" t="s">
        <v>72</v>
      </c>
      <c r="D13" s="52">
        <v>0.22999999999997467</v>
      </c>
      <c r="E13" s="52">
        <v>0.14299999999998203</v>
      </c>
      <c r="F13" s="52">
        <v>0.15799999999999148</v>
      </c>
      <c r="G13" s="52">
        <v>0.20299999999999763</v>
      </c>
      <c r="H13" s="55">
        <v>0.17100000000001003</v>
      </c>
      <c r="I13" s="52">
        <v>0.17700000000000493</v>
      </c>
      <c r="J13" s="52">
        <v>0.20499999999998852</v>
      </c>
      <c r="K13" s="53">
        <v>0.14499999999999513</v>
      </c>
      <c r="L13" s="54">
        <f>AVERAGE(D13,E13,F13,G13,H13,I13,J13,K13)</f>
        <v>0.17899999999999305</v>
      </c>
      <c r="M13" s="67">
        <f>STDEV(D13,E13,F13,G13,H13,I13,J13,K13)/2.83</f>
        <v>1.1024670264761774E-2</v>
      </c>
      <c r="O13" s="2"/>
    </row>
    <row r="14" spans="1:15" x14ac:dyDescent="0.2">
      <c r="A14" s="29" t="str">
        <f>'C. tentans Survival'!A14</f>
        <v>FX000495</v>
      </c>
      <c r="B14" s="29" t="str">
        <f>'C. tentans Survival'!B14</f>
        <v>W</v>
      </c>
      <c r="C14" s="31" t="s">
        <v>73</v>
      </c>
      <c r="D14" s="52">
        <v>0.19899999999999363</v>
      </c>
      <c r="E14" s="52">
        <v>0.18799999999998818</v>
      </c>
      <c r="F14" s="52">
        <v>0.22800000000000598</v>
      </c>
      <c r="G14" s="55">
        <v>0.20333333333333314</v>
      </c>
      <c r="H14" s="52">
        <v>0.20888888888890042</v>
      </c>
      <c r="I14" s="52">
        <v>0.16499999999999293</v>
      </c>
      <c r="J14" s="55">
        <v>0.24777777777777268</v>
      </c>
      <c r="K14" s="53">
        <v>0.22599999999999287</v>
      </c>
      <c r="L14" s="54">
        <f>AVERAGE(D14,E14,F14,G14,H14,I14,J14,K14)</f>
        <v>0.20824999999999749</v>
      </c>
      <c r="M14" s="67">
        <f>STDEV(D14,E14,F14,G14,H14,I14,J14,K14)/2.83</f>
        <v>9.1154919764661405E-3</v>
      </c>
      <c r="O14" s="2"/>
    </row>
    <row r="15" spans="1:15" ht="25.5" x14ac:dyDescent="0.2">
      <c r="A15" s="29" t="str">
        <f>'C. tentans Survival'!A15</f>
        <v>FX000496</v>
      </c>
      <c r="B15" s="29" t="str">
        <f>'C. tentans Survival'!B15</f>
        <v>DWN</v>
      </c>
      <c r="C15" s="31" t="s">
        <v>74</v>
      </c>
      <c r="D15" s="52">
        <v>0.23899999999998922</v>
      </c>
      <c r="E15" s="52">
        <v>0.22899999999999032</v>
      </c>
      <c r="F15" s="52">
        <v>0.22100000000000453</v>
      </c>
      <c r="G15" s="52">
        <v>0.24200000000000887</v>
      </c>
      <c r="H15" s="52">
        <v>0.25200000000000777</v>
      </c>
      <c r="I15" s="52">
        <v>0.19799999999998708</v>
      </c>
      <c r="J15" s="52">
        <v>0.25199999999998557</v>
      </c>
      <c r="K15" s="53">
        <v>0.21199999999998997</v>
      </c>
      <c r="L15" s="54">
        <f>AVERAGE(D15,E15,F15,G15,H15,I15,J15,K15)</f>
        <v>0.23062499999999542</v>
      </c>
      <c r="M15" s="67">
        <f>STDEV(D15,E15,F15,G15,H15,I15,J15,K15)/2.83</f>
        <v>6.8360436918230745E-3</v>
      </c>
    </row>
    <row r="16" spans="1:15" x14ac:dyDescent="0.2">
      <c r="A16" s="3"/>
      <c r="B16" s="2"/>
      <c r="C16" s="2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3"/>
      <c r="B17" s="2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">
      <c r="A18" s="3"/>
      <c r="B18" s="2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3"/>
      <c r="B19" s="3"/>
      <c r="D19" s="5"/>
      <c r="E19" s="5"/>
      <c r="F19" s="5"/>
    </row>
    <row r="20" spans="1:13" x14ac:dyDescent="0.2">
      <c r="D20" s="5"/>
      <c r="E20" s="5"/>
      <c r="F20" s="5"/>
    </row>
    <row r="21" spans="1:13" x14ac:dyDescent="0.2">
      <c r="D21" s="5"/>
      <c r="E21" s="5"/>
      <c r="F21" s="5"/>
    </row>
    <row r="25" spans="1:13" x14ac:dyDescent="0.2">
      <c r="A25" s="1"/>
      <c r="B25" s="1"/>
      <c r="D25" s="1"/>
    </row>
    <row r="27" spans="1:13" x14ac:dyDescent="0.2">
      <c r="C27" s="1"/>
    </row>
    <row r="48" spans="1:13" s="13" customFormat="1" x14ac:dyDescent="0.2">
      <c r="A48" s="4"/>
      <c r="B48" s="4"/>
      <c r="C48" s="4"/>
      <c r="D48" s="11"/>
      <c r="E48" s="4"/>
      <c r="F48" s="11"/>
      <c r="G48" s="4"/>
      <c r="H48" s="11"/>
      <c r="I48" s="4"/>
      <c r="J48" s="9"/>
      <c r="K48" s="11"/>
      <c r="L48" s="4"/>
      <c r="M48" s="4"/>
    </row>
    <row r="49" spans="1:14" s="13" customFormat="1" x14ac:dyDescent="0.2">
      <c r="A49" s="4"/>
      <c r="B49" s="4"/>
      <c r="C49" s="4"/>
      <c r="D49" s="11"/>
      <c r="E49" s="4"/>
      <c r="F49" s="11"/>
      <c r="G49" s="4"/>
      <c r="H49" s="11"/>
      <c r="I49" s="4"/>
      <c r="J49" s="9"/>
      <c r="K49" s="11"/>
      <c r="L49" s="4"/>
      <c r="M49" s="4"/>
    </row>
    <row r="50" spans="1:14" s="13" customFormat="1" x14ac:dyDescent="0.2">
      <c r="B50" s="4"/>
      <c r="C50" s="4"/>
      <c r="D50" s="11"/>
      <c r="E50" s="4"/>
      <c r="F50" s="11"/>
      <c r="G50" s="4"/>
      <c r="H50" s="11"/>
      <c r="I50" s="4"/>
      <c r="J50" s="9"/>
      <c r="K50" s="11"/>
      <c r="L50" s="4"/>
      <c r="M50" s="4"/>
    </row>
    <row r="51" spans="1:14" s="13" customFormat="1" x14ac:dyDescent="0.2">
      <c r="A51" s="4"/>
      <c r="B51" s="4"/>
      <c r="C51" s="4"/>
      <c r="D51" s="11"/>
      <c r="E51" s="4"/>
      <c r="F51" s="11"/>
      <c r="G51" s="4"/>
      <c r="H51" s="11"/>
      <c r="I51" s="4"/>
      <c r="J51" s="9"/>
      <c r="K51" s="11"/>
      <c r="L51" s="4"/>
      <c r="M51" s="4"/>
    </row>
    <row r="52" spans="1:14" s="13" customFormat="1" x14ac:dyDescent="0.2">
      <c r="A52" s="4"/>
      <c r="B52" s="4"/>
      <c r="C52" s="4"/>
      <c r="D52" s="11"/>
      <c r="E52" s="4"/>
      <c r="F52" s="11"/>
      <c r="G52" s="4"/>
      <c r="H52" s="11"/>
      <c r="I52" s="4"/>
      <c r="J52" s="9"/>
      <c r="K52" s="11"/>
      <c r="L52" s="4"/>
      <c r="M52" s="4"/>
    </row>
    <row r="53" spans="1:14" s="13" customFormat="1" x14ac:dyDescent="0.2">
      <c r="A53" s="4" t="s">
        <v>43</v>
      </c>
      <c r="C53" s="4"/>
      <c r="I53" s="9"/>
      <c r="J53" s="9"/>
      <c r="L53" s="4"/>
      <c r="M53" s="4"/>
    </row>
    <row r="54" spans="1:14" s="13" customFormat="1" x14ac:dyDescent="0.2">
      <c r="C54" s="4"/>
      <c r="D54" s="82"/>
      <c r="E54" s="85"/>
      <c r="F54" s="82"/>
      <c r="G54" s="85"/>
      <c r="H54" s="82"/>
      <c r="I54" s="82"/>
      <c r="J54" s="17"/>
      <c r="K54" s="17"/>
      <c r="L54" s="17"/>
      <c r="M54" s="17"/>
    </row>
    <row r="55" spans="1:14" s="13" customFormat="1" x14ac:dyDescent="0.2">
      <c r="C55" s="4"/>
    </row>
    <row r="56" spans="1:14" x14ac:dyDescent="0.2">
      <c r="C56" s="13"/>
      <c r="J56" s="13"/>
      <c r="K56" s="13"/>
      <c r="L56" s="13"/>
      <c r="M56" s="13"/>
    </row>
    <row r="57" spans="1:14" x14ac:dyDescent="0.2">
      <c r="C57" s="13"/>
    </row>
    <row r="58" spans="1:14" ht="11.25" customHeight="1" x14ac:dyDescent="0.2"/>
    <row r="59" spans="1:14" hidden="1" x14ac:dyDescent="0.2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">
      <c r="D60" s="9"/>
      <c r="E60" s="9"/>
      <c r="F60" s="9"/>
      <c r="G60" s="13"/>
      <c r="H60" s="13"/>
      <c r="I60" s="13"/>
      <c r="J60" s="13"/>
      <c r="K60" s="13"/>
      <c r="L60" s="13"/>
      <c r="M60" s="13"/>
      <c r="N60" s="13"/>
    </row>
    <row r="61" spans="1:14" x14ac:dyDescent="0.2">
      <c r="D61" s="4"/>
      <c r="E61" s="4"/>
      <c r="F61" s="4"/>
      <c r="G61" s="13"/>
      <c r="H61" s="13"/>
      <c r="I61" s="9"/>
      <c r="J61" s="9"/>
      <c r="K61" s="9"/>
      <c r="L61" s="13"/>
      <c r="M61" s="13"/>
      <c r="N61" s="13"/>
    </row>
    <row r="62" spans="1:14" x14ac:dyDescent="0.2">
      <c r="D62" s="4"/>
      <c r="E62" s="4"/>
      <c r="F62" s="4"/>
      <c r="G62" s="13"/>
      <c r="H62" s="13"/>
      <c r="I62" s="4"/>
      <c r="J62" s="4"/>
      <c r="K62" s="4"/>
      <c r="L62" s="13"/>
      <c r="M62" s="13"/>
      <c r="N62" s="13"/>
    </row>
    <row r="63" spans="1:14" x14ac:dyDescent="0.2">
      <c r="D63" s="4"/>
      <c r="E63" s="4"/>
      <c r="F63" s="4"/>
      <c r="G63" s="13"/>
      <c r="H63" s="13"/>
      <c r="I63" s="4"/>
      <c r="J63" s="4"/>
      <c r="K63" s="4"/>
      <c r="L63" s="13"/>
      <c r="M63" s="9"/>
      <c r="N63" s="9"/>
    </row>
    <row r="64" spans="1:14" x14ac:dyDescent="0.2">
      <c r="D64" s="4"/>
      <c r="E64" s="4"/>
      <c r="F64" s="4"/>
      <c r="G64" s="13"/>
      <c r="H64" s="13"/>
      <c r="I64" s="4"/>
      <c r="J64" s="4"/>
      <c r="K64" s="4"/>
      <c r="L64" s="13"/>
      <c r="M64" s="4"/>
      <c r="N64" s="4"/>
    </row>
    <row r="65" spans="3:14" x14ac:dyDescent="0.2">
      <c r="D65" s="13"/>
      <c r="E65" s="13"/>
      <c r="F65" s="13"/>
      <c r="G65" s="13"/>
      <c r="H65" s="13"/>
      <c r="I65" s="13"/>
      <c r="J65" s="13"/>
      <c r="K65" s="13"/>
      <c r="L65" s="13"/>
      <c r="M65" s="4"/>
      <c r="N65" s="4"/>
    </row>
    <row r="71" spans="3:14" x14ac:dyDescent="0.2">
      <c r="C71" s="2"/>
    </row>
    <row r="72" spans="3:14" x14ac:dyDescent="0.2">
      <c r="C72" s="2"/>
    </row>
    <row r="73" spans="3:14" x14ac:dyDescent="0.2">
      <c r="C73" s="2"/>
    </row>
    <row r="74" spans="3:14" x14ac:dyDescent="0.2">
      <c r="C74" s="2"/>
    </row>
    <row r="75" spans="3:14" x14ac:dyDescent="0.2">
      <c r="C75" s="2"/>
    </row>
    <row r="76" spans="3:14" x14ac:dyDescent="0.2">
      <c r="C76" s="2"/>
    </row>
    <row r="77" spans="3:14" x14ac:dyDescent="0.2">
      <c r="C77" s="2"/>
    </row>
  </sheetData>
  <mergeCells count="9">
    <mergeCell ref="A2:M2"/>
    <mergeCell ref="A5:M5"/>
    <mergeCell ref="A6:M6"/>
    <mergeCell ref="D54:E54"/>
    <mergeCell ref="F54:G54"/>
    <mergeCell ref="A3:M3"/>
    <mergeCell ref="A4:M4"/>
    <mergeCell ref="H54:I54"/>
    <mergeCell ref="D9:K9"/>
  </mergeCells>
  <phoneticPr fontId="5" type="noConversion"/>
  <printOptions horizontalCentered="1"/>
  <pageMargins left="0.75" right="0.75" top="1" bottom="1" header="0.5" footer="0.5"/>
  <pageSetup scale="5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zoomScale="80" zoomScaleNormal="80" zoomScaleSheetLayoutView="90" workbookViewId="0">
      <selection activeCell="C10" sqref="C10:C13"/>
    </sheetView>
  </sheetViews>
  <sheetFormatPr defaultRowHeight="12.75" x14ac:dyDescent="0.2"/>
  <cols>
    <col min="1" max="1" width="11.7109375" customWidth="1"/>
    <col min="2" max="2" width="25.5703125" customWidth="1"/>
    <col min="3" max="3" width="25" customWidth="1"/>
    <col min="4" max="4" width="7.85546875" customWidth="1"/>
    <col min="5" max="5" width="8.28515625" customWidth="1"/>
    <col min="6" max="6" width="7.85546875" customWidth="1"/>
    <col min="7" max="7" width="7" customWidth="1"/>
    <col min="8" max="8" width="7.42578125" customWidth="1"/>
    <col min="9" max="16" width="7.7109375" customWidth="1"/>
  </cols>
  <sheetData>
    <row r="2" spans="1:16" ht="18" x14ac:dyDescent="0.25">
      <c r="B2" s="79" t="s">
        <v>49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63"/>
      <c r="P2" s="63"/>
    </row>
    <row r="3" spans="1:16" ht="18" x14ac:dyDescent="0.25">
      <c r="A3" s="79" t="str">
        <f>'C. tentans Survival'!A3:M3</f>
        <v xml:space="preserve"> Iron River at Tri-County Recreation Corridor Sediments 2013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8.75" x14ac:dyDescent="0.3">
      <c r="A4" s="86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18" x14ac:dyDescent="0.25">
      <c r="A5" s="79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6" x14ac:dyDescent="0.2">
      <c r="A8" s="44" t="s">
        <v>31</v>
      </c>
      <c r="B8" s="29" t="s">
        <v>28</v>
      </c>
      <c r="C8" s="29" t="s">
        <v>30</v>
      </c>
      <c r="D8" s="29" t="s">
        <v>9</v>
      </c>
      <c r="E8" s="29" t="s">
        <v>6</v>
      </c>
      <c r="F8" s="29" t="s">
        <v>7</v>
      </c>
      <c r="G8" s="29" t="s">
        <v>8</v>
      </c>
      <c r="H8" s="29" t="s">
        <v>10</v>
      </c>
      <c r="I8" s="29" t="s">
        <v>11</v>
      </c>
      <c r="J8" s="29" t="s">
        <v>12</v>
      </c>
      <c r="K8" s="29" t="s">
        <v>13</v>
      </c>
      <c r="L8" s="29" t="s">
        <v>14</v>
      </c>
      <c r="M8" s="29" t="s">
        <v>15</v>
      </c>
      <c r="N8" s="22" t="s">
        <v>21</v>
      </c>
      <c r="O8" s="62" t="s">
        <v>4</v>
      </c>
      <c r="P8" s="29" t="s">
        <v>29</v>
      </c>
    </row>
    <row r="9" spans="1:16" x14ac:dyDescent="0.2">
      <c r="A9" s="29" t="str">
        <f>'C. tentans Survival'!A11</f>
        <v>LC</v>
      </c>
      <c r="B9" s="29" t="str">
        <f>'C. tentans Survival'!B11</f>
        <v>Lab Control</v>
      </c>
      <c r="C9" s="30" t="s">
        <v>42</v>
      </c>
      <c r="D9" s="32">
        <v>6.59</v>
      </c>
      <c r="E9" s="32">
        <v>6.41</v>
      </c>
      <c r="F9" s="32">
        <v>6.79</v>
      </c>
      <c r="G9" s="32">
        <v>6.68</v>
      </c>
      <c r="H9" s="32">
        <v>6.56</v>
      </c>
      <c r="I9" s="32">
        <v>6.55</v>
      </c>
      <c r="J9" s="32">
        <v>6.24</v>
      </c>
      <c r="K9" s="32">
        <v>6.18</v>
      </c>
      <c r="L9" s="32">
        <v>5.96</v>
      </c>
      <c r="M9" s="32">
        <v>6.3</v>
      </c>
      <c r="N9" s="26">
        <v>6.68</v>
      </c>
      <c r="O9" s="27">
        <f>AVERAGE(E9:N9)</f>
        <v>6.4349999999999996</v>
      </c>
      <c r="P9" s="32">
        <f>STDEV(D9:N9)</f>
        <v>0.25382886145805189</v>
      </c>
    </row>
    <row r="10" spans="1:16" x14ac:dyDescent="0.2">
      <c r="A10" s="29" t="str">
        <f>'C. tentans Survival'!A12</f>
        <v>FX000493</v>
      </c>
      <c r="B10" s="29" t="str">
        <f>'C. tentans Survival'!B12</f>
        <v>UPS</v>
      </c>
      <c r="C10" s="31" t="s">
        <v>71</v>
      </c>
      <c r="D10" s="32">
        <v>6.15</v>
      </c>
      <c r="E10" s="32">
        <v>6.08</v>
      </c>
      <c r="F10" s="32">
        <v>6.3</v>
      </c>
      <c r="G10" s="32">
        <v>6.07</v>
      </c>
      <c r="H10" s="32">
        <v>5.99</v>
      </c>
      <c r="I10" s="32">
        <v>6.05</v>
      </c>
      <c r="J10" s="32">
        <v>5.79</v>
      </c>
      <c r="K10" s="32">
        <v>5.55</v>
      </c>
      <c r="L10" s="32">
        <v>5.75</v>
      </c>
      <c r="M10" s="32">
        <v>6.15</v>
      </c>
      <c r="N10" s="26">
        <v>6.49</v>
      </c>
      <c r="O10" s="27">
        <f>AVERAGE(E10:N10)</f>
        <v>6.0220000000000002</v>
      </c>
      <c r="P10" s="32">
        <f>STDEV(D10:N10)</f>
        <v>0.26185006119047327</v>
      </c>
    </row>
    <row r="11" spans="1:16" x14ac:dyDescent="0.2">
      <c r="A11" s="29" t="str">
        <f>'C. tentans Survival'!A13</f>
        <v>FX000494</v>
      </c>
      <c r="B11" s="29" t="str">
        <f>'C. tentans Survival'!B13</f>
        <v>E</v>
      </c>
      <c r="C11" s="31" t="s">
        <v>72</v>
      </c>
      <c r="D11" s="32">
        <v>5.79</v>
      </c>
      <c r="E11" s="32">
        <v>5.36</v>
      </c>
      <c r="F11" s="32">
        <v>5.27</v>
      </c>
      <c r="G11" s="32">
        <v>5.0599999999999996</v>
      </c>
      <c r="H11" s="32">
        <v>5.12</v>
      </c>
      <c r="I11" s="32">
        <v>5.14</v>
      </c>
      <c r="J11" s="32">
        <v>5.12</v>
      </c>
      <c r="K11" s="32">
        <v>4.67</v>
      </c>
      <c r="L11" s="32">
        <v>4.55</v>
      </c>
      <c r="M11" s="32">
        <v>5.09</v>
      </c>
      <c r="N11" s="26">
        <v>5.07</v>
      </c>
      <c r="O11" s="27">
        <f>AVERAGE(E11:N11)</f>
        <v>5.0449999999999999</v>
      </c>
      <c r="P11" s="32">
        <f>STDEV(D11:N11)</f>
        <v>0.32607026571249675</v>
      </c>
    </row>
    <row r="12" spans="1:16" x14ac:dyDescent="0.2">
      <c r="A12" s="29" t="str">
        <f>'C. tentans Survival'!A14</f>
        <v>FX000495</v>
      </c>
      <c r="B12" s="29" t="str">
        <f>'C. tentans Survival'!B14</f>
        <v>W</v>
      </c>
      <c r="C12" s="31" t="s">
        <v>73</v>
      </c>
      <c r="D12" s="32">
        <v>5.12</v>
      </c>
      <c r="E12" s="32">
        <v>5.12</v>
      </c>
      <c r="F12" s="32">
        <v>5.56</v>
      </c>
      <c r="G12" s="32">
        <v>5.59</v>
      </c>
      <c r="H12" s="32">
        <v>5.34</v>
      </c>
      <c r="I12" s="32">
        <v>5.63</v>
      </c>
      <c r="J12" s="32">
        <v>5.41</v>
      </c>
      <c r="K12" s="32">
        <v>5.0999999999999996</v>
      </c>
      <c r="L12" s="32">
        <v>5.23</v>
      </c>
      <c r="M12" s="32">
        <v>5.44</v>
      </c>
      <c r="N12" s="26">
        <v>5.44</v>
      </c>
      <c r="O12" s="27">
        <f>AVERAGE(E12:N12)</f>
        <v>5.3860000000000001</v>
      </c>
      <c r="P12" s="32">
        <f>STDEV(D12:N12)</f>
        <v>0.19523412518400468</v>
      </c>
    </row>
    <row r="13" spans="1:16" ht="25.5" x14ac:dyDescent="0.2">
      <c r="A13" s="29" t="str">
        <f>'C. tentans Survival'!A15</f>
        <v>FX000496</v>
      </c>
      <c r="B13" s="29" t="str">
        <f>'C. tentans Survival'!B15</f>
        <v>DWN</v>
      </c>
      <c r="C13" s="31" t="s">
        <v>74</v>
      </c>
      <c r="D13" s="32">
        <v>5.86</v>
      </c>
      <c r="E13" s="32">
        <v>5.49</v>
      </c>
      <c r="F13" s="32">
        <v>5.52</v>
      </c>
      <c r="G13" s="32">
        <v>5.55</v>
      </c>
      <c r="H13" s="32">
        <v>5.88</v>
      </c>
      <c r="I13" s="32">
        <v>5.75</v>
      </c>
      <c r="J13" s="32">
        <v>5.5</v>
      </c>
      <c r="K13" s="32">
        <v>5.53</v>
      </c>
      <c r="L13" s="32">
        <v>5.59</v>
      </c>
      <c r="M13" s="32">
        <v>5.78</v>
      </c>
      <c r="N13" s="26">
        <v>5.63</v>
      </c>
      <c r="O13" s="27">
        <f>AVERAGE(E13:N13)</f>
        <v>5.6220000000000008</v>
      </c>
      <c r="P13" s="32">
        <f>STDEV(D13:N13)</f>
        <v>0.14725981986086553</v>
      </c>
    </row>
    <row r="14" spans="1:16" x14ac:dyDescent="0.2">
      <c r="A14" s="2"/>
    </row>
    <row r="58" ht="11.25" customHeight="1" x14ac:dyDescent="0.2"/>
    <row r="59" hidden="1" x14ac:dyDescent="0.2"/>
  </sheetData>
  <mergeCells count="4">
    <mergeCell ref="A3:P3"/>
    <mergeCell ref="A4:P4"/>
    <mergeCell ref="A5:P5"/>
    <mergeCell ref="B2:N2"/>
  </mergeCells>
  <phoneticPr fontId="5" type="noConversion"/>
  <printOptions horizontalCentered="1"/>
  <pageMargins left="0.75" right="0.75" top="1" bottom="1" header="0.5" footer="0.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C. tentans Survival</vt:lpstr>
      <vt:lpstr>C. tentans Weights</vt:lpstr>
      <vt:lpstr>C. tentans D.O.</vt:lpstr>
      <vt:lpstr>C. tentans pH</vt:lpstr>
      <vt:lpstr>C. tentans temps</vt:lpstr>
      <vt:lpstr>Ct cond, hardness, alk, amm</vt:lpstr>
      <vt:lpstr>H.azteca Survival</vt:lpstr>
      <vt:lpstr>H. azteca Weights</vt:lpstr>
      <vt:lpstr>H. azteca D.O.</vt:lpstr>
      <vt:lpstr>H. azteca pH</vt:lpstr>
      <vt:lpstr>H. azteca temps</vt:lpstr>
      <vt:lpstr>Ha cond, hardness, alk, amm</vt:lpstr>
      <vt:lpstr>For SAS - survival</vt:lpstr>
      <vt:lpstr>For SAS-dry and AFDW Corrected</vt:lpstr>
      <vt:lpstr>'C. tentans Survival'!Print_Area</vt:lpstr>
      <vt:lpstr>'C. tentans temps'!Print_Area</vt:lpstr>
      <vt:lpstr>'Ha cond, hardness, alk, amm'!Print_Area</vt:lpstr>
    </vt:vector>
  </TitlesOfParts>
  <Company>Wisconsin State Laboratory of Hygiene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sgeis</dc:creator>
  <cp:lastModifiedBy>Kari Fleming</cp:lastModifiedBy>
  <cp:lastPrinted>2013-10-24T16:49:38Z</cp:lastPrinted>
  <dcterms:created xsi:type="dcterms:W3CDTF">2000-11-27T15:07:43Z</dcterms:created>
  <dcterms:modified xsi:type="dcterms:W3CDTF">2013-11-06T13:09:06Z</dcterms:modified>
</cp:coreProperties>
</file>