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numeration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<sst xmlns="http://schemas.openxmlformats.org/spreadsheetml/2006/main" count="57" uniqueCount="54">
  <si>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</si>
  <si>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</si>
  <si>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</si>
  <si>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</si>
  <si>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</si>
  <si>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</si>
  <si>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</si>
  <si>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</si>
  <si>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</si>
  <si>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</si>
  <si>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</si>
  <si>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</si>
  <si>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</si>
  <si>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</si>
  <si>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</si>
  <si>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</si>
  <si>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</si>
  <si>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</si>
  <si>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</si>
  <si>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</si>
  <si>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</si>
  <si>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</si>
  <si>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</si>
  <si>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</si>
  <si>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</si>
  <si>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</si>
  <si>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</si>
  <si>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</si>
  <si>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</si>
  <si>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</si>
  <si>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</si>
  <si>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</si>
  <si>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</si>
  <si>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</si>
  <si>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</si>
  <si>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</si>
  <si>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</si>
  <si>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</si>
  <si>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</si>
  <si>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</si>
  <si>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</si>
  <si>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</si>
  <si>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</si>
  <si>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</si>
  <si>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</si>
  <si>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</si>
  <si>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</si>
  <si>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</si>
  <si>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</si>
  <si>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</si>
  <si>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</si>
  <si>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</si>
  <si>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r2 </t>
    </r>
  </si>
  <si>
    <t>Keyes Lake (672900)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</si>
</sst>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0.28125" style="0" customWidth="1"/>
    <col min="2" max="2" width="25.8515625" style="0" customWidth="1"/>
    <col min="3" max="3" width="23.7109375" style="0" customWidth="1"/>
    <col min="4" max="4" width="27.57421875" style="0" customWidth="1"/>
    <col min="5" max="5" width="22.140625" style="0" customWidth="1"/>
    <col min="6" max="6" width="14.00390625" style="0" customWidth="1"/>
  </cols>
  <sheetData>
    <row r="1" spans="1:2" ht="12.75">
      <c r="A1" s="21" t="s">
        <v>53</v>
      </c>
      <c r="B1" s="22">
        <v>41535</v>
      </c>
    </row>
    <row r="4" spans="1:2" ht="12.75">
      <c r="A4" t="s">
        <v>6</v>
      </c>
      <c r="B4" t="s">
        <v>7</v>
      </c>
    </row>
    <row r="5" spans="2:5" ht="12.75">
      <c r="B5" s="1" t="s">
        <v>9</v>
      </c>
      <c r="C5" s="1" t="s">
        <v>10</v>
      </c>
      <c r="D5" s="1" t="s">
        <v>11</v>
      </c>
      <c r="E5" s="1"/>
    </row>
    <row r="6" spans="1:5" ht="13.5" thickBot="1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5" ht="12.75">
      <c r="A7" s="5">
        <v>0.05</v>
      </c>
      <c r="B7" s="11">
        <f>PI()*(A7/2)^2</f>
        <v>0.001963495408493621</v>
      </c>
      <c r="C7" s="5">
        <v>9</v>
      </c>
      <c r="D7" s="10">
        <v>0.03</v>
      </c>
      <c r="E7" s="1"/>
    </row>
    <row r="10" ht="12.75">
      <c r="A10" t="s">
        <v>0</v>
      </c>
    </row>
    <row r="12" spans="1:5" ht="12.75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ht="12.75">
      <c r="A14" s="16">
        <v>250</v>
      </c>
      <c r="B14" s="18">
        <v>0</v>
      </c>
      <c r="C14" s="1">
        <f>ROUND(AVERAGE(B14:B23),4)</f>
        <v>1.1</v>
      </c>
      <c r="D14" s="2">
        <f>ROUND((D7*1000),1)</f>
        <v>30</v>
      </c>
      <c r="E14" s="20">
        <f>ROUND((((C14*1000)*(A14/1000))/$D$14),4)</f>
        <v>9.1667</v>
      </c>
      <c r="F14" s="13">
        <f>ROUND((E14*1000),0)</f>
        <v>9167</v>
      </c>
    </row>
    <row r="15" ht="12.75">
      <c r="B15" s="18">
        <v>2</v>
      </c>
    </row>
    <row r="16" spans="2:6" ht="12.75">
      <c r="B16" s="18">
        <v>1</v>
      </c>
      <c r="E16" s="4" t="s">
        <v>15</v>
      </c>
      <c r="F16" s="1">
        <f>ROUND(((($C$14+$C$25)*$A$14)/($D$14))*1000,0)</f>
        <v>20586</v>
      </c>
    </row>
    <row r="17" spans="2:6" ht="12.75">
      <c r="B17" s="18">
        <v>4</v>
      </c>
      <c r="E17" s="4" t="s">
        <v>16</v>
      </c>
      <c r="F17" s="1">
        <f>ROUND(((($C$14-$C$25)*$A$14)/($D$14))*1000,0)</f>
        <v>-2253</v>
      </c>
    </row>
    <row r="18" ht="12.75">
      <c r="B18" s="18">
        <v>2</v>
      </c>
    </row>
    <row r="19" ht="12.75">
      <c r="B19" s="18">
        <v>0</v>
      </c>
    </row>
    <row r="20" ht="12.75">
      <c r="B20" s="18">
        <v>0</v>
      </c>
    </row>
    <row r="21" ht="12.75">
      <c r="B21" s="18">
        <v>0</v>
      </c>
    </row>
    <row r="22" ht="12.75">
      <c r="B22" s="18">
        <v>0</v>
      </c>
    </row>
    <row r="23" ht="12.75">
      <c r="B23" s="18">
        <v>2</v>
      </c>
    </row>
    <row r="25" spans="2:3" ht="12.75">
      <c r="B25" s="9" t="s">
        <v>14</v>
      </c>
      <c r="C25" s="12">
        <f>STDEV(B14:B23)</f>
        <v>1.3703203194062976</v>
      </c>
    </row>
    <row r="30" spans="2:3" ht="12.75">
      <c r="B30" s="9"/>
      <c r="C3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5.140625" style="0" customWidth="1"/>
  </cols>
  <sheetData>
    <row r="1" ht="12.75">
      <c r="A1" s="17" t="s">
        <v>26</v>
      </c>
    </row>
    <row r="4" spans="1:4" ht="12.75">
      <c r="A4" t="s">
        <v>22</v>
      </c>
      <c r="C4" s="3" t="s">
        <v>23</v>
      </c>
      <c r="D4" t="s">
        <v>24</v>
      </c>
    </row>
    <row r="6" ht="12.75">
      <c r="A6" t="s">
        <v>25</v>
      </c>
    </row>
    <row r="8" ht="12.75">
      <c r="A8" t="s">
        <v>51</v>
      </c>
    </row>
    <row r="9" ht="12.75">
      <c r="A9" t="s">
        <v>29</v>
      </c>
    </row>
    <row r="11" ht="12.75">
      <c r="A11" t="s">
        <v>30</v>
      </c>
    </row>
    <row r="12" ht="12.75">
      <c r="A12" t="s">
        <v>31</v>
      </c>
    </row>
    <row r="13" ht="12.75">
      <c r="A13" t="s">
        <v>32</v>
      </c>
    </row>
    <row r="14" ht="12.75">
      <c r="A14" t="s">
        <v>52</v>
      </c>
    </row>
    <row r="15" ht="12.75">
      <c r="A15" t="s">
        <v>33</v>
      </c>
    </row>
    <row r="16" ht="12.75">
      <c r="A16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37</v>
      </c>
    </row>
    <row r="21" ht="12.75">
      <c r="A21" t="s">
        <v>38</v>
      </c>
    </row>
    <row r="23" ht="12.75">
      <c r="A23" t="s">
        <v>39</v>
      </c>
    </row>
    <row r="25" ht="12.75">
      <c r="A25" t="s">
        <v>40</v>
      </c>
    </row>
    <row r="26" ht="12.75">
      <c r="A26" t="s">
        <v>31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2" ht="12.75">
      <c r="A32" t="s">
        <v>35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38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Galarneau</dc:creator>
  <cp:keywords/>
  <dc:description/>
  <cp:lastModifiedBy>Carlson, Caitlin M</cp:lastModifiedBy>
  <dcterms:created xsi:type="dcterms:W3CDTF">2002-11-26T20:40:43Z</dcterms:created>
  <dcterms:modified xsi:type="dcterms:W3CDTF">2013-12-30T17:03:27Z</dcterms:modified>
  <cp:category/>
  <cp:version/>
  <cp:contentType/>
  <cp:contentStatus/>
</cp:coreProperties>
</file>