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240" windowWidth="23370" windowHeight="8130" tabRatio="723" activeTab="19"/>
  </bookViews>
  <sheets>
    <sheet name="Notes" sheetId="20" r:id="rId1"/>
    <sheet name="BB Clarke" sheetId="1" r:id="rId2"/>
    <sheet name="Bernies" sheetId="2" r:id="rId3"/>
    <sheet name="Brittingham" sheetId="3" r:id="rId4"/>
    <sheet name="Esther" sheetId="4" r:id="rId5"/>
    <sheet name="Goodland" sheetId="5" r:id="rId6"/>
    <sheet name="Hoofer" sheetId="6" r:id="rId7"/>
    <sheet name="Hudson" sheetId="7" r:id="rId8"/>
    <sheet name="James Madison" sheetId="8" r:id="rId9"/>
    <sheet name="Marshall" sheetId="9" r:id="rId10"/>
    <sheet name="Marshall2" sheetId="18" r:id="rId11"/>
    <sheet name="Memorial Union" sheetId="10" r:id="rId12"/>
    <sheet name="Mendota Park" sheetId="11" r:id="rId13"/>
    <sheet name="Olbrich" sheetId="12" r:id="rId14"/>
    <sheet name="Olin" sheetId="13" r:id="rId15"/>
    <sheet name="Spring Harbor" sheetId="14" r:id="rId16"/>
    <sheet name="Tenney" sheetId="15" r:id="rId17"/>
    <sheet name="Vilas" sheetId="16" r:id="rId18"/>
    <sheet name="Warner" sheetId="17" r:id="rId19"/>
    <sheet name="Updated assessment" sheetId="19" r:id="rId20"/>
  </sheets>
  <calcPr calcId="145621"/>
</workbook>
</file>

<file path=xl/calcChain.xml><?xml version="1.0" encoding="utf-8"?>
<calcChain xmlns="http://schemas.openxmlformats.org/spreadsheetml/2006/main">
  <c r="I6" i="11" l="1"/>
  <c r="I7" i="11"/>
  <c r="I8" i="11"/>
  <c r="H8" i="11"/>
  <c r="H7" i="11"/>
  <c r="H6" i="11"/>
  <c r="D88" i="11"/>
  <c r="C88" i="11"/>
  <c r="D64" i="11"/>
  <c r="C64" i="11"/>
  <c r="D36" i="11"/>
  <c r="C36" i="11"/>
  <c r="C117" i="17"/>
  <c r="D110" i="17"/>
  <c r="C110" i="17"/>
  <c r="D81" i="17"/>
  <c r="C75" i="17"/>
  <c r="C81" i="17" s="1"/>
  <c r="D49" i="17"/>
  <c r="C49" i="17"/>
  <c r="D15" i="17"/>
  <c r="C15" i="17"/>
  <c r="D168" i="16"/>
  <c r="C168" i="16"/>
  <c r="D154" i="16"/>
  <c r="C154" i="16"/>
  <c r="C147" i="16"/>
  <c r="D97" i="16"/>
  <c r="C97" i="16"/>
  <c r="D57" i="16"/>
  <c r="C57" i="16"/>
  <c r="D19" i="16"/>
  <c r="C19" i="16"/>
  <c r="D71" i="15"/>
  <c r="C71" i="15"/>
  <c r="D54" i="15"/>
  <c r="C54" i="15"/>
  <c r="D33" i="15"/>
  <c r="C33" i="15"/>
  <c r="D12" i="15"/>
  <c r="H5" i="15" s="1"/>
  <c r="C12" i="15"/>
  <c r="G5" i="15" s="1"/>
  <c r="D110" i="14"/>
  <c r="C110" i="14"/>
  <c r="D79" i="14"/>
  <c r="C79" i="14"/>
  <c r="D42" i="14"/>
  <c r="D138" i="13"/>
  <c r="D93" i="13"/>
  <c r="D52" i="13"/>
  <c r="C44" i="13"/>
  <c r="D14" i="13"/>
  <c r="D119" i="12"/>
  <c r="C119" i="12"/>
  <c r="D110" i="12"/>
  <c r="C110" i="12"/>
  <c r="D83" i="12"/>
  <c r="D53" i="12"/>
  <c r="C53" i="12"/>
  <c r="D20" i="12"/>
  <c r="D54" i="10"/>
  <c r="C54" i="10"/>
  <c r="D39" i="10"/>
  <c r="C39" i="10"/>
  <c r="D20" i="10"/>
  <c r="C20" i="10"/>
  <c r="H8" i="9"/>
  <c r="H9" i="9"/>
  <c r="G9" i="9"/>
  <c r="G8" i="9"/>
  <c r="D55" i="9"/>
  <c r="C55" i="9"/>
  <c r="D39" i="9"/>
  <c r="C39" i="9"/>
  <c r="H7" i="9"/>
  <c r="G7" i="9"/>
  <c r="D22" i="9"/>
  <c r="C22" i="9"/>
  <c r="D134" i="8"/>
  <c r="C134" i="8"/>
  <c r="D123" i="8"/>
  <c r="C123" i="8"/>
  <c r="D91" i="8"/>
  <c r="C91" i="8"/>
  <c r="D53" i="8"/>
  <c r="C53" i="8"/>
  <c r="D17" i="8"/>
  <c r="C17" i="8"/>
  <c r="D105" i="7"/>
  <c r="C105" i="7"/>
  <c r="D76" i="7"/>
  <c r="C76" i="7"/>
  <c r="D42" i="7"/>
  <c r="D13" i="7"/>
  <c r="C13" i="7"/>
  <c r="D55" i="6"/>
  <c r="C55" i="6"/>
  <c r="D41" i="6"/>
  <c r="C41" i="6"/>
  <c r="D22" i="6"/>
  <c r="C22" i="6"/>
  <c r="D121" i="5"/>
  <c r="C121" i="5"/>
  <c r="D81" i="5"/>
  <c r="C81" i="5"/>
  <c r="C73" i="5"/>
  <c r="D42" i="5"/>
  <c r="D118" i="4"/>
  <c r="C118" i="4"/>
  <c r="D84" i="4"/>
  <c r="D46" i="4"/>
  <c r="H6" i="4" s="1"/>
  <c r="C39" i="4"/>
  <c r="D11" i="4"/>
  <c r="C11" i="4"/>
  <c r="D103" i="3"/>
  <c r="C103" i="3"/>
  <c r="D73" i="3"/>
  <c r="C73" i="3"/>
  <c r="D39" i="3"/>
  <c r="D115" i="2"/>
  <c r="C115" i="2"/>
  <c r="D82" i="2"/>
  <c r="C82" i="2"/>
  <c r="D47" i="2"/>
  <c r="C47" i="2"/>
  <c r="D11" i="2"/>
  <c r="C11" i="2"/>
  <c r="D121" i="1"/>
  <c r="C121" i="1"/>
  <c r="D90" i="1"/>
  <c r="C90" i="1"/>
  <c r="D52" i="1"/>
  <c r="D17" i="1"/>
  <c r="C17" i="1"/>
  <c r="D58" i="18" l="1"/>
  <c r="H8" i="18" s="1"/>
  <c r="C58" i="18"/>
  <c r="G8" i="18" s="1"/>
  <c r="D43" i="18"/>
  <c r="H7" i="18" s="1"/>
  <c r="C43" i="18"/>
  <c r="G7" i="18" s="1"/>
  <c r="D26" i="18"/>
  <c r="H6" i="18" s="1"/>
  <c r="C26" i="18"/>
  <c r="G6" i="18" s="1"/>
  <c r="C32" i="18"/>
  <c r="H4" i="17" l="1"/>
  <c r="G4" i="17"/>
  <c r="H5" i="17"/>
  <c r="G5" i="17"/>
  <c r="H6" i="17"/>
  <c r="G6" i="17"/>
  <c r="H7" i="17"/>
  <c r="G7" i="17"/>
  <c r="D117" i="17"/>
  <c r="H8" i="17" s="1"/>
  <c r="G8" i="17"/>
  <c r="H9" i="16"/>
  <c r="G9" i="16"/>
  <c r="H8" i="16"/>
  <c r="G8" i="16"/>
  <c r="H7" i="16"/>
  <c r="G7" i="16"/>
  <c r="H6" i="16"/>
  <c r="G6" i="16"/>
  <c r="H5" i="16"/>
  <c r="G5" i="16"/>
  <c r="H6" i="15" l="1"/>
  <c r="G6" i="15"/>
  <c r="H8" i="15"/>
  <c r="G8" i="15"/>
  <c r="H7" i="15"/>
  <c r="G7" i="15"/>
  <c r="H8" i="14"/>
  <c r="G8" i="14"/>
  <c r="H7" i="14"/>
  <c r="G7" i="14"/>
  <c r="H6" i="14"/>
  <c r="C25" i="14"/>
  <c r="D145" i="13"/>
  <c r="H9" i="13" s="1"/>
  <c r="C145" i="13"/>
  <c r="G9" i="13" s="1"/>
  <c r="H8" i="13"/>
  <c r="H7" i="13"/>
  <c r="H6" i="13"/>
  <c r="H5" i="13"/>
  <c r="C117" i="13"/>
  <c r="C113" i="13"/>
  <c r="C112" i="13"/>
  <c r="C138" i="13" s="1"/>
  <c r="C76" i="13"/>
  <c r="C74" i="13"/>
  <c r="C72" i="13"/>
  <c r="C30" i="13"/>
  <c r="C6" i="13"/>
  <c r="C14" i="13" s="1"/>
  <c r="G5" i="13" s="1"/>
  <c r="H5" i="12"/>
  <c r="H9" i="12"/>
  <c r="G9" i="12"/>
  <c r="H8" i="12"/>
  <c r="H7" i="12"/>
  <c r="H6" i="12"/>
  <c r="G6" i="12"/>
  <c r="C11" i="12"/>
  <c r="C20" i="12" s="1"/>
  <c r="G5" i="12" s="1"/>
  <c r="G8" i="12"/>
  <c r="C59" i="12"/>
  <c r="H6" i="10"/>
  <c r="H7" i="10"/>
  <c r="G7" i="10"/>
  <c r="G6" i="10"/>
  <c r="H8" i="10"/>
  <c r="G8" i="10"/>
  <c r="C42" i="14" l="1"/>
  <c r="G6" i="14" s="1"/>
  <c r="C93" i="13"/>
  <c r="G7" i="13" s="1"/>
  <c r="C52" i="13"/>
  <c r="G6" i="13" s="1"/>
  <c r="G8" i="13"/>
  <c r="C83" i="12"/>
  <c r="G7" i="12" s="1"/>
  <c r="G6" i="8"/>
  <c r="H9" i="8"/>
  <c r="G9" i="8"/>
  <c r="H8" i="8"/>
  <c r="G8" i="8"/>
  <c r="H7" i="8"/>
  <c r="G7" i="8"/>
  <c r="H6" i="8"/>
  <c r="H5" i="8"/>
  <c r="G5" i="8"/>
  <c r="H8" i="7"/>
  <c r="G8" i="7"/>
  <c r="H7" i="7"/>
  <c r="G7" i="7"/>
  <c r="H6" i="7"/>
  <c r="H5" i="7"/>
  <c r="G5" i="7"/>
  <c r="C25" i="7"/>
  <c r="C18" i="7"/>
  <c r="C22" i="7"/>
  <c r="C24" i="7"/>
  <c r="H6" i="6"/>
  <c r="H7" i="6"/>
  <c r="H8" i="6"/>
  <c r="G8" i="6"/>
  <c r="G7" i="6"/>
  <c r="G6" i="6"/>
  <c r="H8" i="5"/>
  <c r="G8" i="5"/>
  <c r="H7" i="5"/>
  <c r="G7" i="5"/>
  <c r="H6" i="5"/>
  <c r="C18" i="5"/>
  <c r="G8" i="3"/>
  <c r="C16" i="3"/>
  <c r="C39" i="3" s="1"/>
  <c r="C29" i="1"/>
  <c r="C52" i="1" s="1"/>
  <c r="G6" i="1" s="1"/>
  <c r="C100" i="4"/>
  <c r="G8" i="4" s="1"/>
  <c r="C56" i="4"/>
  <c r="C84" i="4" s="1"/>
  <c r="G7" i="4" s="1"/>
  <c r="C14" i="4"/>
  <c r="C46" i="4" s="1"/>
  <c r="G6" i="4" s="1"/>
  <c r="H8" i="4"/>
  <c r="H7" i="4"/>
  <c r="H5" i="4"/>
  <c r="G5" i="4"/>
  <c r="H7" i="3"/>
  <c r="H6" i="3"/>
  <c r="G6" i="3"/>
  <c r="H8" i="2"/>
  <c r="H7" i="2"/>
  <c r="G7" i="2"/>
  <c r="H6" i="2"/>
  <c r="H5" i="2"/>
  <c r="G5" i="2"/>
  <c r="D128" i="1"/>
  <c r="H9" i="1" s="1"/>
  <c r="C128" i="1"/>
  <c r="G9" i="1" s="1"/>
  <c r="H8" i="1"/>
  <c r="G8" i="1"/>
  <c r="H7" i="1"/>
  <c r="H6" i="1"/>
  <c r="H5" i="1"/>
  <c r="G5" i="1"/>
  <c r="C42" i="7" l="1"/>
  <c r="G6" i="7" s="1"/>
  <c r="C42" i="5"/>
  <c r="G6" i="5" s="1"/>
  <c r="G8" i="2"/>
  <c r="H8" i="3"/>
  <c r="G7" i="3"/>
  <c r="G7" i="1"/>
  <c r="G6" i="2"/>
</calcChain>
</file>

<file path=xl/sharedStrings.xml><?xml version="1.0" encoding="utf-8"?>
<sst xmlns="http://schemas.openxmlformats.org/spreadsheetml/2006/main" count="2206" uniqueCount="89">
  <si>
    <t>CollectDate</t>
  </si>
  <si>
    <t>FinalResult</t>
  </si>
  <si>
    <t>Units</t>
  </si>
  <si>
    <t>BB Clarke</t>
  </si>
  <si>
    <t>MPN/100ml</t>
  </si>
  <si>
    <t/>
  </si>
  <si>
    <t>/100 ML</t>
  </si>
  <si>
    <t>May</t>
  </si>
  <si>
    <t>County</t>
  </si>
  <si>
    <t>Beach</t>
  </si>
  <si>
    <t>Sample date</t>
  </si>
  <si>
    <t>E Coli Value</t>
  </si>
  <si>
    <t>Dane</t>
  </si>
  <si>
    <t>June</t>
  </si>
  <si>
    <t>July</t>
  </si>
  <si>
    <t>August</t>
  </si>
  <si>
    <t>September</t>
  </si>
  <si>
    <t xml:space="preserve">August </t>
  </si>
  <si>
    <t>Geomean</t>
  </si>
  <si>
    <t>Sample Size</t>
  </si>
  <si>
    <t>AU</t>
  </si>
  <si>
    <t>Waterbody</t>
  </si>
  <si>
    <t>WBIC</t>
  </si>
  <si>
    <t>Lake Monona</t>
  </si>
  <si>
    <t>Bernies Beach</t>
  </si>
  <si>
    <t>Brittingham Beach</t>
  </si>
  <si>
    <t>Esther Park Beach</t>
  </si>
  <si>
    <t>Lake Waubesa</t>
  </si>
  <si>
    <t>Goodland Park</t>
  </si>
  <si>
    <t>Lake Mendota</t>
  </si>
  <si>
    <t>Hoofers Dock Beach</t>
  </si>
  <si>
    <t>Hoofers Pier</t>
  </si>
  <si>
    <t>Dane Co Station</t>
  </si>
  <si>
    <t>Hudson Park Beach</t>
  </si>
  <si>
    <t>James Madison Park Beach</t>
  </si>
  <si>
    <t>Marshall Park Beach</t>
  </si>
  <si>
    <t>Memorial Union Pier Beach</t>
  </si>
  <si>
    <t>Mendota Co Park</t>
  </si>
  <si>
    <t>XXXXXX</t>
  </si>
  <si>
    <t>Olbrich Park Beach</t>
  </si>
  <si>
    <t>Olin Park Beach</t>
  </si>
  <si>
    <t>Spring Harbor Beach</t>
  </si>
  <si>
    <t>Tenney Park Beach</t>
  </si>
  <si>
    <t>Vilas Park Beach</t>
  </si>
  <si>
    <t>Lake Wingra</t>
  </si>
  <si>
    <t>Warner Park Beach</t>
  </si>
  <si>
    <t>WATERS ID</t>
  </si>
  <si>
    <t>Segment</t>
  </si>
  <si>
    <t>Official Waterbody Name</t>
  </si>
  <si>
    <t>Local Waterbody Name</t>
  </si>
  <si>
    <t>Water Type</t>
  </si>
  <si>
    <t>Length/Size</t>
  </si>
  <si>
    <t>Measurement Unit</t>
  </si>
  <si>
    <t>303d List?</t>
  </si>
  <si>
    <t>Updated Assessment (2003 - 2012)</t>
  </si>
  <si>
    <t>Status</t>
  </si>
  <si>
    <t>Change from original 2014 assessment</t>
  </si>
  <si>
    <t>INLAND BEACH</t>
  </si>
  <si>
    <t>MILES</t>
  </si>
  <si>
    <t>N</t>
  </si>
  <si>
    <t>Category 5A</t>
  </si>
  <si>
    <t>Meets</t>
  </si>
  <si>
    <t>New Category 2</t>
  </si>
  <si>
    <t>Hoofers Dock Beach, Lake Mendota</t>
  </si>
  <si>
    <t>Memorial Union Pier Beach, Lake Mendota</t>
  </si>
  <si>
    <t>Y</t>
  </si>
  <si>
    <t>Delist</t>
  </si>
  <si>
    <t>No Change</t>
  </si>
  <si>
    <t>Category 2</t>
  </si>
  <si>
    <t>Exceeds</t>
  </si>
  <si>
    <t>Proposed for List</t>
  </si>
  <si>
    <t>New Listing</t>
  </si>
  <si>
    <t>Tenny Park Beach, Lake Mendota</t>
  </si>
  <si>
    <t>BB Clark Beach, Monona Lake</t>
  </si>
  <si>
    <t>Impaired</t>
  </si>
  <si>
    <t>Warner Park Beach, Lake Mendota</t>
  </si>
  <si>
    <t>Don't Delist</t>
  </si>
  <si>
    <t>XXXXX</t>
  </si>
  <si>
    <t>X</t>
  </si>
  <si>
    <t>Mendota Park Beach</t>
  </si>
  <si>
    <t>Assessment DNR Category</t>
  </si>
  <si>
    <t>Assessment period:</t>
  </si>
  <si>
    <t>Data provided by:</t>
  </si>
  <si>
    <t xml:space="preserve">Assessment done by: </t>
  </si>
  <si>
    <t>Kirsti Sorsa, Dane County Public Health Department</t>
  </si>
  <si>
    <t>Ashley Beranek, WDNR Water Evaluation Section</t>
  </si>
  <si>
    <t>2008 - 2013*</t>
  </si>
  <si>
    <t>*For the 2014 assessment cycle the year range was 2008-2012, but on the request of Kirsti Sorsa 2013 data was included to get the most up to date assessments.</t>
  </si>
  <si>
    <t>New Listing/Relist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</si>
</sst>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/>
    </xf>
    <xf numFmtId="22" fontId="0" fillId="0" borderId="0" xfId="0" applyNumberFormat="1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4" fillId="2" borderId="1" xfId="1" applyFont="1" applyFill="1" applyBorder="1" applyAlignment="1">
      <alignment horizontal="center"/>
    </xf>
    <xf numFmtId="164" fontId="0" fillId="0" borderId="0" xfId="0" applyNumberFormat="1"/>
    <xf numFmtId="0" fontId="0" fillId="0" borderId="0" xfId="0" applyFont="1"/>
    <xf numFmtId="0" fontId="5" fillId="0" borderId="0" xfId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/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0" fillId="3" borderId="0" xfId="0" applyFill="1"/>
  </cellXfs>
  <cellStyles count="2">
    <cellStyle name="Normal" xfId="0" builtinId="0"/>
    <cellStyle name="Normal_Sheet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6" sqref="B6"/>
    </sheetView>
  </sheetViews>
  <sheetFormatPr defaultRowHeight="15" x14ac:dyDescent="0.25"/>
  <cols>
    <col min="1" max="1" width="20.42578125" bestFit="1" customWidth="1"/>
    <col min="2" max="2" width="47.5703125" bestFit="1" customWidth="1"/>
  </cols>
  <sheetData>
    <row r="2" spans="1:2" x14ac:dyDescent="0.25">
      <c r="A2" t="s">
        <v>82</v>
      </c>
      <c r="B2" t="s">
        <v>84</v>
      </c>
    </row>
    <row r="3" spans="1:2" x14ac:dyDescent="0.25">
      <c r="A3" t="s">
        <v>83</v>
      </c>
      <c r="B3" t="s">
        <v>85</v>
      </c>
    </row>
    <row r="4" spans="1:2" x14ac:dyDescent="0.25">
      <c r="A4" t="s">
        <v>81</v>
      </c>
      <c r="B4" t="s">
        <v>86</v>
      </c>
    </row>
    <row r="5" spans="1:2" x14ac:dyDescent="0.25">
      <c r="B5" t="s">
        <v>87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5"/>
  <sheetViews>
    <sheetView workbookViewId="0">
      <selection activeCell="G11" sqref="G11"/>
    </sheetView>
  </sheetViews>
  <sheetFormatPr defaultRowHeight="15" x14ac:dyDescent="0.25"/>
  <cols>
    <col min="1" max="1" width="10.7109375" bestFit="1" customWidth="1"/>
    <col min="2" max="2" width="18.85546875" bestFit="1" customWidth="1"/>
    <col min="3" max="3" width="13.5703125" bestFit="1" customWidth="1"/>
    <col min="4" max="4" width="11.42578125" bestFit="1" customWidth="1"/>
    <col min="5" max="5" width="8" bestFit="1" customWidth="1"/>
    <col min="6" max="6" width="10.85546875" bestFit="1" customWidth="1"/>
    <col min="7" max="7" width="9.7109375" bestFit="1" customWidth="1"/>
    <col min="8" max="8" width="11.57031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35</v>
      </c>
      <c r="C2" t="s">
        <v>29</v>
      </c>
      <c r="D2">
        <v>805400</v>
      </c>
      <c r="E2">
        <v>1488597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8"/>
      <c r="G5" s="11" t="s">
        <v>18</v>
      </c>
      <c r="H5" s="11" t="s">
        <v>19</v>
      </c>
    </row>
    <row r="6" spans="1:8" x14ac:dyDescent="0.25">
      <c r="B6" s="3">
        <v>41051</v>
      </c>
      <c r="C6" s="5">
        <v>121</v>
      </c>
      <c r="D6" t="s">
        <v>4</v>
      </c>
      <c r="F6" s="9" t="s">
        <v>7</v>
      </c>
      <c r="G6" s="15"/>
      <c r="H6" s="16"/>
    </row>
    <row r="7" spans="1:8" x14ac:dyDescent="0.25">
      <c r="B7" s="3">
        <v>41058</v>
      </c>
      <c r="C7" s="5">
        <v>20</v>
      </c>
      <c r="D7" t="s">
        <v>4</v>
      </c>
      <c r="F7" s="10" t="s">
        <v>13</v>
      </c>
      <c r="G7" s="14">
        <f>C22</f>
        <v>127.26376322997288</v>
      </c>
      <c r="H7" s="16">
        <f>D22</f>
        <v>9</v>
      </c>
    </row>
    <row r="8" spans="1:8" x14ac:dyDescent="0.25">
      <c r="B8" s="3">
        <v>41416</v>
      </c>
      <c r="C8" s="5">
        <v>135</v>
      </c>
      <c r="D8" t="s">
        <v>4</v>
      </c>
      <c r="F8" s="10" t="s">
        <v>14</v>
      </c>
      <c r="G8" s="15">
        <f>C39</f>
        <v>64.343816840197064</v>
      </c>
      <c r="H8" s="16">
        <f>D39</f>
        <v>13</v>
      </c>
    </row>
    <row r="9" spans="1:8" x14ac:dyDescent="0.25">
      <c r="B9" s="3">
        <v>41423</v>
      </c>
      <c r="C9" s="5">
        <v>336</v>
      </c>
      <c r="D9" t="s">
        <v>4</v>
      </c>
      <c r="F9" s="10" t="s">
        <v>17</v>
      </c>
      <c r="G9" s="15">
        <f>C55</f>
        <v>26.101798672857583</v>
      </c>
      <c r="H9" s="16">
        <f>D55</f>
        <v>12</v>
      </c>
    </row>
    <row r="10" spans="1:8" x14ac:dyDescent="0.25">
      <c r="F10" s="10" t="s">
        <v>16</v>
      </c>
      <c r="G10" s="15"/>
      <c r="H10" s="16"/>
    </row>
    <row r="11" spans="1:8" x14ac:dyDescent="0.25">
      <c r="A11" t="s">
        <v>13</v>
      </c>
      <c r="B11" s="6" t="s">
        <v>10</v>
      </c>
      <c r="C11" s="6" t="s">
        <v>11</v>
      </c>
      <c r="D11" s="6" t="s">
        <v>2</v>
      </c>
    </row>
    <row r="12" spans="1:8" x14ac:dyDescent="0.25">
      <c r="B12" s="3">
        <v>41065</v>
      </c>
      <c r="C12" s="5">
        <v>20</v>
      </c>
      <c r="D12" t="s">
        <v>4</v>
      </c>
    </row>
    <row r="13" spans="1:8" x14ac:dyDescent="0.25">
      <c r="B13" s="3">
        <v>41072</v>
      </c>
      <c r="C13" s="5">
        <v>150</v>
      </c>
      <c r="D13" t="s">
        <v>4</v>
      </c>
    </row>
    <row r="14" spans="1:8" x14ac:dyDescent="0.25">
      <c r="B14" s="3">
        <v>41079</v>
      </c>
      <c r="C14" s="5">
        <v>20</v>
      </c>
      <c r="D14" t="s">
        <v>4</v>
      </c>
    </row>
    <row r="15" spans="1:8" x14ac:dyDescent="0.25">
      <c r="B15" s="3">
        <v>41085</v>
      </c>
      <c r="C15" s="5">
        <v>4400</v>
      </c>
      <c r="D15" t="s">
        <v>4</v>
      </c>
    </row>
    <row r="16" spans="1:8" x14ac:dyDescent="0.25">
      <c r="B16" s="3">
        <v>41087</v>
      </c>
      <c r="C16" s="5">
        <v>270</v>
      </c>
      <c r="D16" t="s">
        <v>4</v>
      </c>
    </row>
    <row r="17" spans="1:4" x14ac:dyDescent="0.25">
      <c r="B17" s="3">
        <v>41428</v>
      </c>
      <c r="C17" s="5">
        <v>10</v>
      </c>
      <c r="D17" t="s">
        <v>4</v>
      </c>
    </row>
    <row r="18" spans="1:4" x14ac:dyDescent="0.25">
      <c r="B18" s="3">
        <v>41436</v>
      </c>
      <c r="C18" s="5">
        <v>135</v>
      </c>
      <c r="D18" t="s">
        <v>4</v>
      </c>
    </row>
    <row r="19" spans="1:4" x14ac:dyDescent="0.25">
      <c r="B19" s="3">
        <v>41443</v>
      </c>
      <c r="C19" s="5">
        <v>260</v>
      </c>
      <c r="D19" t="s">
        <v>4</v>
      </c>
    </row>
    <row r="20" spans="1:4" x14ac:dyDescent="0.25">
      <c r="B20" s="3">
        <v>41451</v>
      </c>
      <c r="C20" s="5">
        <v>350</v>
      </c>
      <c r="D20" t="s">
        <v>4</v>
      </c>
    </row>
    <row r="21" spans="1:4" x14ac:dyDescent="0.25">
      <c r="B21" s="3"/>
      <c r="C21" s="5"/>
    </row>
    <row r="22" spans="1:4" x14ac:dyDescent="0.25">
      <c r="C22" s="7">
        <f>GEOMEAN(C12:C20)</f>
        <v>127.26376322997288</v>
      </c>
      <c r="D22">
        <f>COUNTA(D12:D20)</f>
        <v>9</v>
      </c>
    </row>
    <row r="24" spans="1:4" x14ac:dyDescent="0.25">
      <c r="A24" t="s">
        <v>14</v>
      </c>
      <c r="B24" s="6" t="s">
        <v>10</v>
      </c>
      <c r="C24" s="6" t="s">
        <v>11</v>
      </c>
      <c r="D24" s="6" t="s">
        <v>2</v>
      </c>
    </row>
    <row r="25" spans="1:4" x14ac:dyDescent="0.25">
      <c r="B25" s="3">
        <v>40738</v>
      </c>
      <c r="C25" s="5">
        <v>52</v>
      </c>
      <c r="D25" t="s">
        <v>4</v>
      </c>
    </row>
    <row r="26" spans="1:4" x14ac:dyDescent="0.25">
      <c r="B26" s="3">
        <v>40742</v>
      </c>
      <c r="C26" s="5">
        <v>10</v>
      </c>
      <c r="D26" t="s">
        <v>4</v>
      </c>
    </row>
    <row r="27" spans="1:4" x14ac:dyDescent="0.25">
      <c r="B27" s="3">
        <v>40749</v>
      </c>
      <c r="C27" s="5">
        <v>384</v>
      </c>
      <c r="D27" t="s">
        <v>4</v>
      </c>
    </row>
    <row r="28" spans="1:4" x14ac:dyDescent="0.25">
      <c r="B28" s="3">
        <v>41092</v>
      </c>
      <c r="C28" s="5">
        <v>31</v>
      </c>
      <c r="D28" t="s">
        <v>4</v>
      </c>
    </row>
    <row r="29" spans="1:4" x14ac:dyDescent="0.25">
      <c r="B29" s="3">
        <v>41100</v>
      </c>
      <c r="C29" s="5">
        <v>41</v>
      </c>
      <c r="D29" t="s">
        <v>4</v>
      </c>
    </row>
    <row r="30" spans="1:4" x14ac:dyDescent="0.25">
      <c r="B30" s="3">
        <v>41107</v>
      </c>
      <c r="C30" s="5">
        <v>75</v>
      </c>
      <c r="D30" t="s">
        <v>4</v>
      </c>
    </row>
    <row r="31" spans="1:4" x14ac:dyDescent="0.25">
      <c r="B31" s="3">
        <v>41114</v>
      </c>
      <c r="C31" s="5">
        <v>290</v>
      </c>
      <c r="D31" t="s">
        <v>4</v>
      </c>
    </row>
    <row r="32" spans="1:4" x14ac:dyDescent="0.25">
      <c r="B32" s="3">
        <v>41120</v>
      </c>
      <c r="C32" s="5">
        <v>5</v>
      </c>
      <c r="D32" t="s">
        <v>4</v>
      </c>
    </row>
    <row r="33" spans="1:4" x14ac:dyDescent="0.25">
      <c r="B33" s="3">
        <v>41456</v>
      </c>
      <c r="C33" s="5">
        <v>63</v>
      </c>
      <c r="D33" t="s">
        <v>4</v>
      </c>
    </row>
    <row r="34" spans="1:4" x14ac:dyDescent="0.25">
      <c r="B34" s="3">
        <v>41463</v>
      </c>
      <c r="C34" s="5">
        <v>630</v>
      </c>
      <c r="D34" t="s">
        <v>4</v>
      </c>
    </row>
    <row r="35" spans="1:4" x14ac:dyDescent="0.25">
      <c r="B35" s="3">
        <v>41470</v>
      </c>
      <c r="C35" s="5">
        <v>290</v>
      </c>
      <c r="D35" t="s">
        <v>4</v>
      </c>
    </row>
    <row r="36" spans="1:4" x14ac:dyDescent="0.25">
      <c r="B36" s="3">
        <v>41477</v>
      </c>
      <c r="C36" s="5">
        <v>20</v>
      </c>
      <c r="D36" t="s">
        <v>4</v>
      </c>
    </row>
    <row r="37" spans="1:4" x14ac:dyDescent="0.25">
      <c r="B37" s="3">
        <v>41484</v>
      </c>
      <c r="C37" s="5">
        <v>51</v>
      </c>
      <c r="D37" t="s">
        <v>4</v>
      </c>
    </row>
    <row r="39" spans="1:4" x14ac:dyDescent="0.25">
      <c r="C39" s="7">
        <f>GEOMEAN(C25:C37)</f>
        <v>64.343816840197064</v>
      </c>
      <c r="D39">
        <f>COUNTA(D25:D37)</f>
        <v>13</v>
      </c>
    </row>
    <row r="41" spans="1:4" x14ac:dyDescent="0.25">
      <c r="A41" t="s">
        <v>15</v>
      </c>
      <c r="B41" s="6" t="s">
        <v>10</v>
      </c>
      <c r="C41" s="6" t="s">
        <v>11</v>
      </c>
      <c r="D41" s="6" t="s">
        <v>2</v>
      </c>
    </row>
    <row r="42" spans="1:4" x14ac:dyDescent="0.25">
      <c r="B42" s="3">
        <v>40757</v>
      </c>
      <c r="C42" s="5">
        <v>10</v>
      </c>
      <c r="D42" t="s">
        <v>4</v>
      </c>
    </row>
    <row r="43" spans="1:4" x14ac:dyDescent="0.25">
      <c r="B43" s="3">
        <v>40763</v>
      </c>
      <c r="C43" s="5">
        <v>52</v>
      </c>
      <c r="D43" t="s">
        <v>4</v>
      </c>
    </row>
    <row r="44" spans="1:4" x14ac:dyDescent="0.25">
      <c r="B44" s="3">
        <v>40770</v>
      </c>
      <c r="C44" s="5">
        <v>20</v>
      </c>
      <c r="D44" t="s">
        <v>4</v>
      </c>
    </row>
    <row r="45" spans="1:4" x14ac:dyDescent="0.25">
      <c r="B45" s="3">
        <v>40777</v>
      </c>
      <c r="C45" s="5">
        <v>20</v>
      </c>
      <c r="D45" t="s">
        <v>4</v>
      </c>
    </row>
    <row r="46" spans="1:4" x14ac:dyDescent="0.25">
      <c r="B46" s="3">
        <v>40784</v>
      </c>
      <c r="C46" s="5">
        <v>10</v>
      </c>
      <c r="D46" t="s">
        <v>4</v>
      </c>
    </row>
    <row r="47" spans="1:4" x14ac:dyDescent="0.25">
      <c r="B47" s="3">
        <v>41128</v>
      </c>
      <c r="C47" s="5">
        <v>10</v>
      </c>
      <c r="D47" t="s">
        <v>4</v>
      </c>
    </row>
    <row r="48" spans="1:4" x14ac:dyDescent="0.25">
      <c r="B48" s="3">
        <v>41142</v>
      </c>
      <c r="C48" s="5">
        <v>97</v>
      </c>
      <c r="D48" t="s">
        <v>4</v>
      </c>
    </row>
    <row r="49" spans="2:4" x14ac:dyDescent="0.25">
      <c r="B49" s="3">
        <v>41149</v>
      </c>
      <c r="C49" s="5">
        <v>52</v>
      </c>
      <c r="D49" t="s">
        <v>4</v>
      </c>
    </row>
    <row r="50" spans="2:4" x14ac:dyDescent="0.25">
      <c r="B50" s="3">
        <v>41493</v>
      </c>
      <c r="C50" s="5">
        <v>41</v>
      </c>
      <c r="D50" t="s">
        <v>4</v>
      </c>
    </row>
    <row r="51" spans="2:4" x14ac:dyDescent="0.25">
      <c r="B51" s="3">
        <v>41498</v>
      </c>
      <c r="C51" s="5">
        <v>150</v>
      </c>
      <c r="D51" t="s">
        <v>4</v>
      </c>
    </row>
    <row r="52" spans="2:4" x14ac:dyDescent="0.25">
      <c r="B52" s="3">
        <v>41505</v>
      </c>
      <c r="C52" s="5">
        <v>31</v>
      </c>
      <c r="D52" t="s">
        <v>4</v>
      </c>
    </row>
    <row r="53" spans="2:4" x14ac:dyDescent="0.25">
      <c r="B53" s="3">
        <v>41513</v>
      </c>
      <c r="C53" s="5">
        <v>5</v>
      </c>
      <c r="D53" t="s">
        <v>4</v>
      </c>
    </row>
    <row r="55" spans="2:4" x14ac:dyDescent="0.25">
      <c r="C55" s="7">
        <f>GEOMEAN(C42:C53)</f>
        <v>26.101798672857583</v>
      </c>
      <c r="D55">
        <f>COUNTA(D42:D53)</f>
        <v>12</v>
      </c>
    </row>
  </sheetData>
  <sortState ref="A9:C31">
    <sortCondition ref="A9:A3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61"/>
  <sheetViews>
    <sheetView workbookViewId="0">
      <selection activeCell="F63" sqref="F63"/>
    </sheetView>
  </sheetViews>
  <sheetFormatPr defaultRowHeight="15" x14ac:dyDescent="0.25"/>
  <cols>
    <col min="1" max="1" width="10.85546875" bestFit="1" customWidth="1"/>
    <col min="2" max="2" width="18.85546875" bestFit="1" customWidth="1"/>
    <col min="3" max="3" width="13.5703125" bestFit="1" customWidth="1"/>
    <col min="6" max="6" width="10.85546875" bestFit="1" customWidth="1"/>
    <col min="7" max="7" width="15.8554687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35</v>
      </c>
      <c r="C2" t="s">
        <v>29</v>
      </c>
      <c r="D2">
        <v>805400</v>
      </c>
      <c r="E2">
        <v>1488597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5"/>
      <c r="H5" s="16"/>
    </row>
    <row r="6" spans="1:8" x14ac:dyDescent="0.25">
      <c r="B6" s="2"/>
      <c r="F6" s="10" t="s">
        <v>13</v>
      </c>
      <c r="G6" s="15">
        <f>C26</f>
        <v>49.402193306938756</v>
      </c>
      <c r="H6" s="16">
        <f>D26</f>
        <v>14</v>
      </c>
    </row>
    <row r="7" spans="1:8" x14ac:dyDescent="0.25">
      <c r="B7" s="2"/>
      <c r="F7" s="10" t="s">
        <v>14</v>
      </c>
      <c r="G7" s="15">
        <f>C43</f>
        <v>39.099356257437513</v>
      </c>
      <c r="H7" s="16">
        <f>D43</f>
        <v>14</v>
      </c>
    </row>
    <row r="8" spans="1:8" x14ac:dyDescent="0.25">
      <c r="B8" s="2"/>
      <c r="F8" s="10" t="s">
        <v>17</v>
      </c>
      <c r="G8" s="15">
        <f>C58</f>
        <v>28.16808216315723</v>
      </c>
      <c r="H8" s="16">
        <f>D58</f>
        <v>12</v>
      </c>
    </row>
    <row r="9" spans="1:8" x14ac:dyDescent="0.25">
      <c r="B9" s="2"/>
      <c r="F9" s="10" t="s">
        <v>16</v>
      </c>
      <c r="G9" s="15"/>
      <c r="H9" s="16"/>
    </row>
    <row r="11" spans="1:8" x14ac:dyDescent="0.25">
      <c r="A11" t="s">
        <v>13</v>
      </c>
      <c r="B11" s="6" t="s">
        <v>10</v>
      </c>
      <c r="C11" s="6" t="s">
        <v>11</v>
      </c>
      <c r="D11" s="6" t="s">
        <v>2</v>
      </c>
    </row>
    <row r="12" spans="1:8" x14ac:dyDescent="0.25">
      <c r="B12" s="2">
        <v>39609</v>
      </c>
      <c r="C12">
        <v>225</v>
      </c>
      <c r="D12" t="s">
        <v>6</v>
      </c>
    </row>
    <row r="13" spans="1:8" x14ac:dyDescent="0.25">
      <c r="B13" s="2">
        <v>39611</v>
      </c>
      <c r="C13">
        <v>56</v>
      </c>
      <c r="D13" t="s">
        <v>6</v>
      </c>
    </row>
    <row r="14" spans="1:8" x14ac:dyDescent="0.25">
      <c r="B14" s="2">
        <v>39615</v>
      </c>
      <c r="C14">
        <v>58</v>
      </c>
      <c r="D14" t="s">
        <v>6</v>
      </c>
    </row>
    <row r="15" spans="1:8" x14ac:dyDescent="0.25">
      <c r="B15" s="2">
        <v>39622</v>
      </c>
      <c r="C15">
        <v>66</v>
      </c>
      <c r="D15" t="s">
        <v>6</v>
      </c>
    </row>
    <row r="16" spans="1:8" x14ac:dyDescent="0.25">
      <c r="B16" s="2">
        <v>39629</v>
      </c>
      <c r="C16">
        <v>33</v>
      </c>
      <c r="D16" t="s">
        <v>6</v>
      </c>
    </row>
    <row r="17" spans="1:4" x14ac:dyDescent="0.25">
      <c r="B17" s="2">
        <v>39965</v>
      </c>
      <c r="C17">
        <v>35</v>
      </c>
      <c r="D17" t="s">
        <v>6</v>
      </c>
    </row>
    <row r="18" spans="1:4" x14ac:dyDescent="0.25">
      <c r="B18" s="2">
        <v>39975</v>
      </c>
      <c r="C18">
        <v>84</v>
      </c>
      <c r="D18" t="s">
        <v>6</v>
      </c>
    </row>
    <row r="19" spans="1:4" x14ac:dyDescent="0.25">
      <c r="B19" s="2">
        <v>39979</v>
      </c>
      <c r="C19">
        <v>26</v>
      </c>
      <c r="D19" t="s">
        <v>6</v>
      </c>
    </row>
    <row r="20" spans="1:4" x14ac:dyDescent="0.25">
      <c r="B20" s="2">
        <v>39986</v>
      </c>
      <c r="C20">
        <v>16</v>
      </c>
      <c r="D20" t="s">
        <v>6</v>
      </c>
    </row>
    <row r="21" spans="1:4" x14ac:dyDescent="0.25">
      <c r="B21" s="2">
        <v>39993</v>
      </c>
      <c r="C21">
        <v>22</v>
      </c>
      <c r="D21" t="s">
        <v>6</v>
      </c>
    </row>
    <row r="22" spans="1:4" x14ac:dyDescent="0.25">
      <c r="B22" s="2">
        <v>40336.511111111111</v>
      </c>
      <c r="C22">
        <v>46</v>
      </c>
      <c r="D22" t="s">
        <v>6</v>
      </c>
    </row>
    <row r="23" spans="1:4" x14ac:dyDescent="0.25">
      <c r="B23" s="2">
        <v>40345.604861111111</v>
      </c>
      <c r="C23">
        <v>170</v>
      </c>
      <c r="D23" t="s">
        <v>6</v>
      </c>
    </row>
    <row r="24" spans="1:4" x14ac:dyDescent="0.25">
      <c r="B24" s="2">
        <v>40352.586805555555</v>
      </c>
      <c r="C24">
        <v>220</v>
      </c>
      <c r="D24" t="s">
        <v>6</v>
      </c>
    </row>
    <row r="25" spans="1:4" x14ac:dyDescent="0.25">
      <c r="B25" s="2">
        <v>40359.545138888891</v>
      </c>
      <c r="C25">
        <v>7</v>
      </c>
      <c r="D25" t="s">
        <v>6</v>
      </c>
    </row>
    <row r="26" spans="1:4" x14ac:dyDescent="0.25">
      <c r="B26" s="2"/>
      <c r="C26" s="7">
        <f>GEOMEAN(C12:C25)</f>
        <v>49.402193306938756</v>
      </c>
      <c r="D26">
        <f>COUNTA(D12:D25)</f>
        <v>14</v>
      </c>
    </row>
    <row r="28" spans="1:4" x14ac:dyDescent="0.25">
      <c r="A28" t="s">
        <v>14</v>
      </c>
      <c r="B28" s="6" t="s">
        <v>10</v>
      </c>
      <c r="C28" s="6" t="s">
        <v>11</v>
      </c>
      <c r="D28" s="6" t="s">
        <v>2</v>
      </c>
    </row>
    <row r="29" spans="1:4" x14ac:dyDescent="0.25">
      <c r="B29" s="2">
        <v>39638</v>
      </c>
      <c r="C29">
        <v>135</v>
      </c>
      <c r="D29" t="s">
        <v>6</v>
      </c>
    </row>
    <row r="30" spans="1:4" x14ac:dyDescent="0.25">
      <c r="B30" s="2">
        <v>39643</v>
      </c>
      <c r="C30">
        <v>16</v>
      </c>
      <c r="D30" t="s">
        <v>6</v>
      </c>
    </row>
    <row r="31" spans="1:4" x14ac:dyDescent="0.25">
      <c r="B31" s="2">
        <v>39650</v>
      </c>
      <c r="C31">
        <v>24</v>
      </c>
      <c r="D31" t="s">
        <v>6</v>
      </c>
    </row>
    <row r="32" spans="1:4" x14ac:dyDescent="0.25">
      <c r="B32" s="2">
        <v>39657</v>
      </c>
      <c r="C32">
        <f>2420*2</f>
        <v>4840</v>
      </c>
      <c r="D32" t="s">
        <v>6</v>
      </c>
    </row>
    <row r="33" spans="1:4" x14ac:dyDescent="0.25">
      <c r="B33" s="2">
        <v>40001.522222222222</v>
      </c>
      <c r="C33">
        <v>22</v>
      </c>
      <c r="D33" t="s">
        <v>6</v>
      </c>
    </row>
    <row r="34" spans="1:4" x14ac:dyDescent="0.25">
      <c r="B34" s="2">
        <v>40008.46597222222</v>
      </c>
      <c r="C34">
        <v>10</v>
      </c>
      <c r="D34" t="s">
        <v>6</v>
      </c>
    </row>
    <row r="35" spans="1:4" x14ac:dyDescent="0.25">
      <c r="B35" s="2">
        <v>40014.609027777777</v>
      </c>
      <c r="C35">
        <v>9</v>
      </c>
      <c r="D35" t="s">
        <v>6</v>
      </c>
    </row>
    <row r="36" spans="1:4" x14ac:dyDescent="0.25">
      <c r="B36" s="2">
        <v>40015</v>
      </c>
      <c r="D36" t="s">
        <v>6</v>
      </c>
    </row>
    <row r="37" spans="1:4" x14ac:dyDescent="0.25">
      <c r="B37" s="2">
        <v>40021.526388888888</v>
      </c>
      <c r="C37">
        <v>42</v>
      </c>
      <c r="D37" t="s">
        <v>6</v>
      </c>
    </row>
    <row r="38" spans="1:4" x14ac:dyDescent="0.25">
      <c r="B38" s="2">
        <v>40365.549305555556</v>
      </c>
      <c r="C38">
        <v>41</v>
      </c>
      <c r="D38" t="s">
        <v>6</v>
      </c>
    </row>
    <row r="39" spans="1:4" x14ac:dyDescent="0.25">
      <c r="B39" s="2">
        <v>40371.504861111112</v>
      </c>
      <c r="C39">
        <v>120</v>
      </c>
      <c r="D39" t="s">
        <v>6</v>
      </c>
    </row>
    <row r="40" spans="1:4" x14ac:dyDescent="0.25">
      <c r="B40" s="2">
        <v>40378.559027777781</v>
      </c>
      <c r="C40">
        <v>22</v>
      </c>
      <c r="D40" t="s">
        <v>6</v>
      </c>
    </row>
    <row r="41" spans="1:4" x14ac:dyDescent="0.25">
      <c r="B41" s="2">
        <v>40385.520138888889</v>
      </c>
      <c r="C41">
        <v>17</v>
      </c>
      <c r="D41" t="s">
        <v>6</v>
      </c>
    </row>
    <row r="42" spans="1:4" x14ac:dyDescent="0.25">
      <c r="B42" s="2">
        <v>41117.729166666664</v>
      </c>
      <c r="C42">
        <v>13</v>
      </c>
      <c r="D42" t="s">
        <v>6</v>
      </c>
    </row>
    <row r="43" spans="1:4" x14ac:dyDescent="0.25">
      <c r="C43" s="7">
        <f>GEOMEAN(C29:C42)</f>
        <v>39.099356257437513</v>
      </c>
      <c r="D43">
        <f>COUNTA(D29:D42)</f>
        <v>14</v>
      </c>
    </row>
    <row r="45" spans="1:4" x14ac:dyDescent="0.25">
      <c r="A45" t="s">
        <v>15</v>
      </c>
      <c r="B45" s="6" t="s">
        <v>10</v>
      </c>
      <c r="C45" s="6" t="s">
        <v>11</v>
      </c>
      <c r="D45" s="6" t="s">
        <v>2</v>
      </c>
    </row>
    <row r="46" spans="1:4" x14ac:dyDescent="0.25">
      <c r="B46" s="2">
        <v>39666</v>
      </c>
      <c r="C46">
        <v>10</v>
      </c>
      <c r="D46" t="s">
        <v>6</v>
      </c>
    </row>
    <row r="47" spans="1:4" x14ac:dyDescent="0.25">
      <c r="B47" s="2">
        <v>39671</v>
      </c>
      <c r="C47">
        <v>96</v>
      </c>
      <c r="D47" t="s">
        <v>6</v>
      </c>
    </row>
    <row r="48" spans="1:4" x14ac:dyDescent="0.25">
      <c r="B48" s="2">
        <v>39678</v>
      </c>
      <c r="C48">
        <v>4</v>
      </c>
      <c r="D48" t="s">
        <v>6</v>
      </c>
    </row>
    <row r="49" spans="1:4" x14ac:dyDescent="0.25">
      <c r="B49" s="2">
        <v>39685</v>
      </c>
      <c r="C49">
        <v>14</v>
      </c>
      <c r="D49" t="s">
        <v>6</v>
      </c>
    </row>
    <row r="50" spans="1:4" x14ac:dyDescent="0.25">
      <c r="B50" s="2">
        <v>40028.613194444442</v>
      </c>
      <c r="C50">
        <v>12</v>
      </c>
      <c r="D50" t="s">
        <v>6</v>
      </c>
    </row>
    <row r="51" spans="1:4" x14ac:dyDescent="0.25">
      <c r="B51" s="2">
        <v>40036.626388888886</v>
      </c>
      <c r="C51">
        <v>44</v>
      </c>
      <c r="D51" t="s">
        <v>6</v>
      </c>
    </row>
    <row r="52" spans="1:4" x14ac:dyDescent="0.25">
      <c r="B52" s="2">
        <v>40042.503472222219</v>
      </c>
      <c r="C52">
        <v>39</v>
      </c>
      <c r="D52" t="s">
        <v>6</v>
      </c>
    </row>
    <row r="53" spans="1:4" x14ac:dyDescent="0.25">
      <c r="B53" s="2">
        <v>40049.463888888888</v>
      </c>
      <c r="C53">
        <v>12</v>
      </c>
      <c r="D53" t="s">
        <v>6</v>
      </c>
    </row>
    <row r="54" spans="1:4" x14ac:dyDescent="0.25">
      <c r="B54" s="2">
        <v>40393.590277777781</v>
      </c>
      <c r="C54">
        <v>62</v>
      </c>
      <c r="D54" t="s">
        <v>6</v>
      </c>
    </row>
    <row r="55" spans="1:4" x14ac:dyDescent="0.25">
      <c r="B55" s="2">
        <v>40399.582638888889</v>
      </c>
      <c r="C55">
        <v>110</v>
      </c>
      <c r="D55" t="s">
        <v>6</v>
      </c>
    </row>
    <row r="56" spans="1:4" x14ac:dyDescent="0.25">
      <c r="B56" s="2">
        <v>40406.481944444444</v>
      </c>
      <c r="C56">
        <v>51</v>
      </c>
      <c r="D56" t="s">
        <v>6</v>
      </c>
    </row>
    <row r="57" spans="1:4" x14ac:dyDescent="0.25">
      <c r="B57" s="2">
        <v>40415.470138888886</v>
      </c>
      <c r="C57">
        <v>54</v>
      </c>
      <c r="D57" t="s">
        <v>6</v>
      </c>
    </row>
    <row r="58" spans="1:4" x14ac:dyDescent="0.25">
      <c r="C58" s="7">
        <f>GEOMEAN(C46:C57)</f>
        <v>28.16808216315723</v>
      </c>
      <c r="D58">
        <f>COUNTA(D46:D57)</f>
        <v>12</v>
      </c>
    </row>
    <row r="60" spans="1:4" x14ac:dyDescent="0.25">
      <c r="A60" t="s">
        <v>16</v>
      </c>
      <c r="B60" s="6" t="s">
        <v>10</v>
      </c>
      <c r="C60" s="6" t="s">
        <v>11</v>
      </c>
      <c r="D60" s="6" t="s">
        <v>2</v>
      </c>
    </row>
    <row r="61" spans="1:4" x14ac:dyDescent="0.25">
      <c r="B61" s="2">
        <v>40058.548611111109</v>
      </c>
      <c r="C61">
        <v>2</v>
      </c>
      <c r="D61" t="s">
        <v>6</v>
      </c>
    </row>
  </sheetData>
  <sortState ref="G7:I98">
    <sortCondition ref="G7:G9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54"/>
  <sheetViews>
    <sheetView workbookViewId="0">
      <selection activeCell="F4" sqref="F4:H9"/>
    </sheetView>
  </sheetViews>
  <sheetFormatPr defaultRowHeight="15" x14ac:dyDescent="0.25"/>
  <cols>
    <col min="2" max="2" width="25.5703125" bestFit="1" customWidth="1"/>
    <col min="3" max="3" width="13.5703125" bestFit="1" customWidth="1"/>
    <col min="6" max="6" width="10.85546875" bestFit="1" customWidth="1"/>
    <col min="7" max="7" width="9.7109375" bestFit="1" customWidth="1"/>
    <col min="8" max="8" width="11.57031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36</v>
      </c>
      <c r="C2" t="s">
        <v>29</v>
      </c>
      <c r="D2">
        <v>805400</v>
      </c>
      <c r="E2">
        <v>1527004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2"/>
      <c r="H5" s="13"/>
    </row>
    <row r="6" spans="1:8" x14ac:dyDescent="0.25">
      <c r="B6" s="3">
        <v>41053</v>
      </c>
      <c r="C6" s="5">
        <v>5</v>
      </c>
      <c r="D6" t="s">
        <v>4</v>
      </c>
      <c r="F6" s="10" t="s">
        <v>13</v>
      </c>
      <c r="G6" s="15">
        <f>C20</f>
        <v>15.154940624802684</v>
      </c>
      <c r="H6" s="16">
        <f>D20</f>
        <v>9</v>
      </c>
    </row>
    <row r="7" spans="1:8" x14ac:dyDescent="0.25">
      <c r="B7" s="3">
        <v>41058</v>
      </c>
      <c r="C7" s="5">
        <v>5</v>
      </c>
      <c r="D7" t="s">
        <v>4</v>
      </c>
      <c r="F7" s="10" t="s">
        <v>14</v>
      </c>
      <c r="G7" s="12">
        <f>C39</f>
        <v>28.184613944046024</v>
      </c>
      <c r="H7" s="13">
        <f>D39</f>
        <v>15</v>
      </c>
    </row>
    <row r="8" spans="1:8" x14ac:dyDescent="0.25">
      <c r="F8" s="10" t="s">
        <v>17</v>
      </c>
      <c r="G8" s="12">
        <f>C54</f>
        <v>16.40352969108708</v>
      </c>
      <c r="H8" s="13">
        <f>D54</f>
        <v>10</v>
      </c>
    </row>
    <row r="9" spans="1:8" x14ac:dyDescent="0.25">
      <c r="F9" s="10" t="s">
        <v>16</v>
      </c>
      <c r="H9" s="13"/>
    </row>
    <row r="10" spans="1:8" x14ac:dyDescent="0.25">
      <c r="A10" t="s">
        <v>13</v>
      </c>
      <c r="B10" s="6" t="s">
        <v>10</v>
      </c>
      <c r="C10" s="6" t="s">
        <v>11</v>
      </c>
      <c r="D10" s="6" t="s">
        <v>2</v>
      </c>
    </row>
    <row r="11" spans="1:8" x14ac:dyDescent="0.25">
      <c r="B11" s="3">
        <v>40700</v>
      </c>
      <c r="C11" s="5">
        <v>2</v>
      </c>
      <c r="D11" t="s">
        <v>4</v>
      </c>
    </row>
    <row r="12" spans="1:8" x14ac:dyDescent="0.25">
      <c r="B12" s="3">
        <v>40708</v>
      </c>
      <c r="C12" s="5">
        <v>41</v>
      </c>
      <c r="D12" t="s">
        <v>4</v>
      </c>
    </row>
    <row r="13" spans="1:8" x14ac:dyDescent="0.25">
      <c r="B13" s="3">
        <v>40714</v>
      </c>
      <c r="C13" s="5">
        <v>121</v>
      </c>
      <c r="D13" t="s">
        <v>4</v>
      </c>
    </row>
    <row r="14" spans="1:8" x14ac:dyDescent="0.25">
      <c r="B14" s="3">
        <v>40721</v>
      </c>
      <c r="C14" s="5">
        <v>10</v>
      </c>
      <c r="D14" t="s">
        <v>4</v>
      </c>
    </row>
    <row r="15" spans="1:8" x14ac:dyDescent="0.25">
      <c r="B15" s="3">
        <v>41065</v>
      </c>
      <c r="C15" s="5">
        <v>5</v>
      </c>
      <c r="D15" t="s">
        <v>4</v>
      </c>
    </row>
    <row r="16" spans="1:8" x14ac:dyDescent="0.25">
      <c r="B16" s="3">
        <v>41072</v>
      </c>
      <c r="C16" s="5">
        <v>5</v>
      </c>
      <c r="D16" t="s">
        <v>4</v>
      </c>
    </row>
    <row r="17" spans="1:4" x14ac:dyDescent="0.25">
      <c r="B17" s="3">
        <v>41079</v>
      </c>
      <c r="C17" s="5">
        <v>20</v>
      </c>
      <c r="D17" t="s">
        <v>4</v>
      </c>
    </row>
    <row r="18" spans="1:4" x14ac:dyDescent="0.25">
      <c r="B18" s="3">
        <v>41086</v>
      </c>
      <c r="C18" s="5">
        <v>10</v>
      </c>
      <c r="D18" t="s">
        <v>4</v>
      </c>
    </row>
    <row r="19" spans="1:4" x14ac:dyDescent="0.25">
      <c r="B19" s="3">
        <v>41449</v>
      </c>
      <c r="C19" s="5">
        <v>85</v>
      </c>
      <c r="D19" t="s">
        <v>4</v>
      </c>
    </row>
    <row r="20" spans="1:4" x14ac:dyDescent="0.25">
      <c r="C20" s="7">
        <f>GEOMEAN(C11:C19)</f>
        <v>15.154940624802684</v>
      </c>
      <c r="D20">
        <f>COUNTA(D11:D19)</f>
        <v>9</v>
      </c>
    </row>
    <row r="22" spans="1:4" x14ac:dyDescent="0.25">
      <c r="A22" t="s">
        <v>14</v>
      </c>
      <c r="B22" s="6" t="s">
        <v>10</v>
      </c>
      <c r="C22" s="6" t="s">
        <v>11</v>
      </c>
      <c r="D22" s="6" t="s">
        <v>2</v>
      </c>
    </row>
    <row r="23" spans="1:4" x14ac:dyDescent="0.25">
      <c r="B23" s="3">
        <v>40730</v>
      </c>
      <c r="C23" s="5">
        <v>5</v>
      </c>
      <c r="D23" t="s">
        <v>4</v>
      </c>
    </row>
    <row r="24" spans="1:4" x14ac:dyDescent="0.25">
      <c r="B24" s="3">
        <v>40735</v>
      </c>
      <c r="C24" s="5">
        <v>189</v>
      </c>
      <c r="D24" t="s">
        <v>4</v>
      </c>
    </row>
    <row r="25" spans="1:4" x14ac:dyDescent="0.25">
      <c r="B25" s="3">
        <v>40742</v>
      </c>
      <c r="C25" s="5">
        <v>63</v>
      </c>
      <c r="D25" t="s">
        <v>4</v>
      </c>
    </row>
    <row r="26" spans="1:4" x14ac:dyDescent="0.25">
      <c r="B26" s="3">
        <v>40749</v>
      </c>
      <c r="C26" s="5">
        <v>5</v>
      </c>
      <c r="D26" t="s">
        <v>4</v>
      </c>
    </row>
    <row r="27" spans="1:4" x14ac:dyDescent="0.25">
      <c r="B27" s="3">
        <v>41092</v>
      </c>
      <c r="C27" s="5">
        <v>5</v>
      </c>
      <c r="D27" t="s">
        <v>4</v>
      </c>
    </row>
    <row r="28" spans="1:4" x14ac:dyDescent="0.25">
      <c r="B28" s="3">
        <v>41100</v>
      </c>
      <c r="C28" s="5">
        <v>20</v>
      </c>
      <c r="D28" t="s">
        <v>4</v>
      </c>
    </row>
    <row r="29" spans="1:4" x14ac:dyDescent="0.25">
      <c r="B29" s="3">
        <v>41107</v>
      </c>
      <c r="C29" s="5">
        <v>41</v>
      </c>
      <c r="D29" t="s">
        <v>4</v>
      </c>
    </row>
    <row r="30" spans="1:4" x14ac:dyDescent="0.25">
      <c r="B30" s="3">
        <v>41114</v>
      </c>
      <c r="C30" s="5">
        <v>430</v>
      </c>
      <c r="D30" t="s">
        <v>4</v>
      </c>
    </row>
    <row r="31" spans="1:4" x14ac:dyDescent="0.25">
      <c r="B31" s="3">
        <v>41116</v>
      </c>
      <c r="C31" s="5">
        <v>10</v>
      </c>
      <c r="D31" t="s">
        <v>4</v>
      </c>
    </row>
    <row r="32" spans="1:4" x14ac:dyDescent="0.25">
      <c r="B32" s="3">
        <v>41121</v>
      </c>
      <c r="C32" s="5">
        <v>190</v>
      </c>
      <c r="D32" t="s">
        <v>4</v>
      </c>
    </row>
    <row r="33" spans="1:4" x14ac:dyDescent="0.25">
      <c r="B33" s="3">
        <v>41456</v>
      </c>
      <c r="C33" s="5">
        <v>31</v>
      </c>
      <c r="D33" t="s">
        <v>4</v>
      </c>
    </row>
    <row r="34" spans="1:4" x14ac:dyDescent="0.25">
      <c r="B34" s="3">
        <v>41464</v>
      </c>
      <c r="C34" s="5">
        <v>140</v>
      </c>
      <c r="D34" t="s">
        <v>4</v>
      </c>
    </row>
    <row r="35" spans="1:4" x14ac:dyDescent="0.25">
      <c r="B35" s="3">
        <v>41471</v>
      </c>
      <c r="C35" s="5">
        <v>5</v>
      </c>
      <c r="D35" t="s">
        <v>4</v>
      </c>
    </row>
    <row r="36" spans="1:4" x14ac:dyDescent="0.25">
      <c r="B36" s="3">
        <v>41478</v>
      </c>
      <c r="C36" s="5">
        <v>5</v>
      </c>
      <c r="D36" t="s">
        <v>4</v>
      </c>
    </row>
    <row r="37" spans="1:4" x14ac:dyDescent="0.25">
      <c r="B37" s="3">
        <v>41485</v>
      </c>
      <c r="C37" s="5">
        <v>52</v>
      </c>
      <c r="D37" t="s">
        <v>4</v>
      </c>
    </row>
    <row r="39" spans="1:4" x14ac:dyDescent="0.25">
      <c r="C39" s="7">
        <f>GEOMEAN(C23:C37)</f>
        <v>28.184613944046024</v>
      </c>
      <c r="D39">
        <f>COUNTA(D23:D37)</f>
        <v>15</v>
      </c>
    </row>
    <row r="42" spans="1:4" x14ac:dyDescent="0.25">
      <c r="A42" t="s">
        <v>15</v>
      </c>
      <c r="B42" s="6" t="s">
        <v>10</v>
      </c>
      <c r="C42" s="6" t="s">
        <v>11</v>
      </c>
      <c r="D42" s="6" t="s">
        <v>2</v>
      </c>
    </row>
    <row r="43" spans="1:4" x14ac:dyDescent="0.25">
      <c r="B43" s="3">
        <v>41128</v>
      </c>
      <c r="C43" s="5">
        <v>10</v>
      </c>
      <c r="D43" t="s">
        <v>4</v>
      </c>
    </row>
    <row r="44" spans="1:4" x14ac:dyDescent="0.25">
      <c r="B44" s="3">
        <v>41135</v>
      </c>
      <c r="C44" s="5">
        <v>31</v>
      </c>
      <c r="D44" t="s">
        <v>4</v>
      </c>
    </row>
    <row r="45" spans="1:4" x14ac:dyDescent="0.25">
      <c r="B45" s="3">
        <v>40756</v>
      </c>
      <c r="C45" s="5">
        <v>10</v>
      </c>
      <c r="D45" t="s">
        <v>4</v>
      </c>
    </row>
    <row r="46" spans="1:4" x14ac:dyDescent="0.25">
      <c r="B46" s="3">
        <v>40763</v>
      </c>
      <c r="C46" s="5">
        <v>10</v>
      </c>
      <c r="D46" t="s">
        <v>4</v>
      </c>
    </row>
    <row r="47" spans="1:4" x14ac:dyDescent="0.25">
      <c r="B47" s="3">
        <v>40771</v>
      </c>
      <c r="C47" s="5">
        <v>10</v>
      </c>
      <c r="D47" t="s">
        <v>4</v>
      </c>
    </row>
    <row r="48" spans="1:4" x14ac:dyDescent="0.25">
      <c r="B48" s="3">
        <v>41492</v>
      </c>
      <c r="C48" s="5">
        <v>910</v>
      </c>
      <c r="D48" t="s">
        <v>4</v>
      </c>
    </row>
    <row r="49" spans="2:4" x14ac:dyDescent="0.25">
      <c r="B49" s="3">
        <v>41493</v>
      </c>
      <c r="C49" s="5">
        <v>5</v>
      </c>
      <c r="D49" t="s">
        <v>4</v>
      </c>
    </row>
    <row r="50" spans="2:4" x14ac:dyDescent="0.25">
      <c r="B50" s="3">
        <v>41499</v>
      </c>
      <c r="C50" s="5">
        <v>20</v>
      </c>
      <c r="D50" t="s">
        <v>4</v>
      </c>
    </row>
    <row r="51" spans="2:4" x14ac:dyDescent="0.25">
      <c r="B51" s="3">
        <v>41505</v>
      </c>
      <c r="C51" s="5">
        <v>10</v>
      </c>
      <c r="D51" t="s">
        <v>4</v>
      </c>
    </row>
    <row r="52" spans="2:4" x14ac:dyDescent="0.25">
      <c r="B52" s="3">
        <v>41512</v>
      </c>
      <c r="C52" s="5">
        <v>5</v>
      </c>
      <c r="D52" t="s">
        <v>4</v>
      </c>
    </row>
    <row r="54" spans="2:4" x14ac:dyDescent="0.25">
      <c r="C54" s="7">
        <f>GEOMEAN(C43:C52)</f>
        <v>16.40352969108708</v>
      </c>
      <c r="D54">
        <f>COUNTA(D43:D52)</f>
        <v>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91"/>
  <sheetViews>
    <sheetView workbookViewId="0">
      <selection activeCell="H10" sqref="H10"/>
    </sheetView>
  </sheetViews>
  <sheetFormatPr defaultRowHeight="15" x14ac:dyDescent="0.25"/>
  <cols>
    <col min="1" max="1" width="10.85546875" bestFit="1" customWidth="1"/>
    <col min="2" max="2" width="19" customWidth="1"/>
    <col min="3" max="3" width="13.5703125" bestFit="1" customWidth="1"/>
    <col min="7" max="7" width="10.85546875" bestFit="1" customWidth="1"/>
    <col min="8" max="8" width="11.42578125" bestFit="1" customWidth="1"/>
    <col min="9" max="9" width="11.5703125" bestFit="1" customWidth="1"/>
  </cols>
  <sheetData>
    <row r="1" spans="1:9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9" x14ac:dyDescent="0.25">
      <c r="A2" t="s">
        <v>12</v>
      </c>
      <c r="B2" t="s">
        <v>37</v>
      </c>
      <c r="C2" t="s">
        <v>29</v>
      </c>
      <c r="D2">
        <v>805400</v>
      </c>
      <c r="E2" t="s">
        <v>38</v>
      </c>
    </row>
    <row r="4" spans="1:9" x14ac:dyDescent="0.25">
      <c r="A4" t="s">
        <v>7</v>
      </c>
      <c r="B4" s="6" t="s">
        <v>10</v>
      </c>
      <c r="C4" s="6" t="s">
        <v>11</v>
      </c>
      <c r="D4" s="6" t="s">
        <v>2</v>
      </c>
      <c r="G4" s="8"/>
      <c r="H4" s="11" t="s">
        <v>18</v>
      </c>
      <c r="I4" s="11" t="s">
        <v>19</v>
      </c>
    </row>
    <row r="5" spans="1:9" x14ac:dyDescent="0.25">
      <c r="B5" s="3">
        <v>41050</v>
      </c>
      <c r="C5" s="5">
        <v>33</v>
      </c>
      <c r="D5" t="s">
        <v>4</v>
      </c>
      <c r="G5" s="9" t="s">
        <v>7</v>
      </c>
      <c r="H5" s="12"/>
      <c r="I5" s="13"/>
    </row>
    <row r="6" spans="1:9" x14ac:dyDescent="0.25">
      <c r="B6" s="3">
        <v>41058</v>
      </c>
      <c r="C6" s="5">
        <v>800</v>
      </c>
      <c r="D6" t="s">
        <v>4</v>
      </c>
      <c r="G6" s="10" t="s">
        <v>13</v>
      </c>
      <c r="H6" s="14">
        <f>C36</f>
        <v>379.90533462492061</v>
      </c>
      <c r="I6" s="16">
        <f>D36</f>
        <v>22</v>
      </c>
    </row>
    <row r="7" spans="1:9" x14ac:dyDescent="0.25">
      <c r="B7" s="3">
        <v>41416</v>
      </c>
      <c r="C7" s="5">
        <v>279</v>
      </c>
      <c r="D7" t="s">
        <v>4</v>
      </c>
      <c r="G7" s="10" t="s">
        <v>14</v>
      </c>
      <c r="H7" s="12">
        <f>C64</f>
        <v>93.482394622016187</v>
      </c>
      <c r="I7" s="13">
        <f>D64</f>
        <v>24</v>
      </c>
    </row>
    <row r="8" spans="1:9" x14ac:dyDescent="0.25">
      <c r="B8" s="3">
        <v>41423</v>
      </c>
      <c r="C8" s="5">
        <v>292</v>
      </c>
      <c r="D8" t="s">
        <v>4</v>
      </c>
      <c r="G8" s="10" t="s">
        <v>17</v>
      </c>
      <c r="H8" s="12">
        <f>C88</f>
        <v>44.469433141363879</v>
      </c>
      <c r="I8" s="13">
        <f>D88</f>
        <v>20</v>
      </c>
    </row>
    <row r="9" spans="1:9" x14ac:dyDescent="0.25">
      <c r="G9" s="10" t="s">
        <v>16</v>
      </c>
      <c r="I9" s="13"/>
    </row>
    <row r="12" spans="1:9" x14ac:dyDescent="0.25">
      <c r="A12" t="s">
        <v>13</v>
      </c>
      <c r="B12" s="6" t="s">
        <v>10</v>
      </c>
      <c r="C12" s="6" t="s">
        <v>11</v>
      </c>
      <c r="D12" s="6" t="s">
        <v>2</v>
      </c>
    </row>
    <row r="13" spans="1:9" x14ac:dyDescent="0.25">
      <c r="B13" s="3">
        <v>40701</v>
      </c>
      <c r="C13" s="5">
        <v>1162</v>
      </c>
      <c r="D13" t="s">
        <v>4</v>
      </c>
    </row>
    <row r="14" spans="1:9" x14ac:dyDescent="0.25">
      <c r="B14" s="3">
        <v>40702</v>
      </c>
      <c r="C14" s="5">
        <v>2489</v>
      </c>
      <c r="D14" t="s">
        <v>4</v>
      </c>
    </row>
    <row r="15" spans="1:9" x14ac:dyDescent="0.25">
      <c r="B15" s="3">
        <v>40703</v>
      </c>
      <c r="C15" s="5">
        <v>256</v>
      </c>
      <c r="D15" t="s">
        <v>4</v>
      </c>
    </row>
    <row r="16" spans="1:9" x14ac:dyDescent="0.25">
      <c r="B16" s="3">
        <v>40708</v>
      </c>
      <c r="C16" s="5">
        <v>52</v>
      </c>
      <c r="D16" t="s">
        <v>4</v>
      </c>
    </row>
    <row r="17" spans="2:4" x14ac:dyDescent="0.25">
      <c r="B17" s="3">
        <v>40715</v>
      </c>
      <c r="C17" s="5">
        <v>63</v>
      </c>
      <c r="D17" t="s">
        <v>4</v>
      </c>
    </row>
    <row r="18" spans="2:4" x14ac:dyDescent="0.25">
      <c r="B18" s="3">
        <v>40722</v>
      </c>
      <c r="C18" s="5">
        <v>74</v>
      </c>
      <c r="D18" t="s">
        <v>4</v>
      </c>
    </row>
    <row r="19" spans="2:4" x14ac:dyDescent="0.25">
      <c r="B19" s="3">
        <v>41064</v>
      </c>
      <c r="C19" s="5">
        <v>41</v>
      </c>
      <c r="D19" t="s">
        <v>4</v>
      </c>
    </row>
    <row r="20" spans="2:4" x14ac:dyDescent="0.25">
      <c r="B20" s="3">
        <v>41072</v>
      </c>
      <c r="C20" s="5">
        <v>210</v>
      </c>
      <c r="D20" t="s">
        <v>4</v>
      </c>
    </row>
    <row r="21" spans="2:4" x14ac:dyDescent="0.25">
      <c r="B21" s="3">
        <v>41074</v>
      </c>
      <c r="C21" s="5">
        <v>63</v>
      </c>
      <c r="D21" t="s">
        <v>4</v>
      </c>
    </row>
    <row r="22" spans="2:4" x14ac:dyDescent="0.25">
      <c r="B22" s="3">
        <v>41078</v>
      </c>
      <c r="C22" s="5">
        <v>14000</v>
      </c>
      <c r="D22" t="s">
        <v>4</v>
      </c>
    </row>
    <row r="23" spans="2:4" x14ac:dyDescent="0.25">
      <c r="B23" s="3">
        <v>41079</v>
      </c>
      <c r="C23" s="5">
        <v>1100</v>
      </c>
      <c r="D23" t="s">
        <v>4</v>
      </c>
    </row>
    <row r="24" spans="2:4" x14ac:dyDescent="0.25">
      <c r="B24" s="3">
        <v>41080</v>
      </c>
      <c r="C24" s="5">
        <v>2400</v>
      </c>
      <c r="D24" t="s">
        <v>4</v>
      </c>
    </row>
    <row r="25" spans="2:4" x14ac:dyDescent="0.25">
      <c r="B25" s="3">
        <v>41081</v>
      </c>
      <c r="C25" s="5">
        <v>2800</v>
      </c>
      <c r="D25" t="s">
        <v>4</v>
      </c>
    </row>
    <row r="26" spans="2:4" x14ac:dyDescent="0.25">
      <c r="B26" s="3">
        <v>41082</v>
      </c>
      <c r="C26" s="5">
        <v>360</v>
      </c>
      <c r="D26" t="s">
        <v>4</v>
      </c>
    </row>
    <row r="27" spans="2:4" x14ac:dyDescent="0.25">
      <c r="B27" s="3">
        <v>41085</v>
      </c>
      <c r="C27" s="5">
        <v>270</v>
      </c>
      <c r="D27" t="s">
        <v>4</v>
      </c>
    </row>
    <row r="28" spans="2:4" x14ac:dyDescent="0.25">
      <c r="B28" s="3">
        <v>41087</v>
      </c>
      <c r="C28" s="5">
        <v>2900</v>
      </c>
      <c r="D28" t="s">
        <v>4</v>
      </c>
    </row>
    <row r="29" spans="2:4" x14ac:dyDescent="0.25">
      <c r="B29" s="3">
        <v>41088</v>
      </c>
      <c r="C29" s="5">
        <v>680</v>
      </c>
      <c r="D29" t="s">
        <v>4</v>
      </c>
    </row>
    <row r="30" spans="2:4" x14ac:dyDescent="0.25">
      <c r="B30" s="3">
        <v>41428</v>
      </c>
      <c r="C30" s="5">
        <v>140</v>
      </c>
      <c r="D30" t="s">
        <v>4</v>
      </c>
    </row>
    <row r="31" spans="2:4" x14ac:dyDescent="0.25">
      <c r="B31" s="3">
        <v>41436</v>
      </c>
      <c r="C31" s="5">
        <v>10</v>
      </c>
      <c r="D31" t="s">
        <v>4</v>
      </c>
    </row>
    <row r="32" spans="2:4" x14ac:dyDescent="0.25">
      <c r="B32" s="3">
        <v>41443</v>
      </c>
      <c r="C32" s="5">
        <v>52</v>
      </c>
      <c r="D32" t="s">
        <v>4</v>
      </c>
    </row>
    <row r="33" spans="1:4" x14ac:dyDescent="0.25">
      <c r="B33" s="3">
        <v>41451</v>
      </c>
      <c r="C33" s="5">
        <v>6100</v>
      </c>
      <c r="D33" t="s">
        <v>4</v>
      </c>
    </row>
    <row r="34" spans="1:4" x14ac:dyDescent="0.25">
      <c r="B34" s="3">
        <v>41452</v>
      </c>
      <c r="C34" s="5">
        <v>660</v>
      </c>
      <c r="D34" t="s">
        <v>4</v>
      </c>
    </row>
    <row r="36" spans="1:4" x14ac:dyDescent="0.25">
      <c r="C36" s="7">
        <f>GEOMEAN(C13:C34)</f>
        <v>379.90533462492061</v>
      </c>
      <c r="D36" s="7">
        <f>COUNTA(D13:D34)</f>
        <v>22</v>
      </c>
    </row>
    <row r="38" spans="1:4" x14ac:dyDescent="0.25">
      <c r="A38" t="s">
        <v>14</v>
      </c>
      <c r="B38" s="6" t="s">
        <v>10</v>
      </c>
      <c r="C38" s="6" t="s">
        <v>11</v>
      </c>
      <c r="D38" s="6" t="s">
        <v>2</v>
      </c>
    </row>
    <row r="39" spans="1:4" x14ac:dyDescent="0.25">
      <c r="B39" s="3">
        <v>40729</v>
      </c>
      <c r="C39" s="5">
        <v>10</v>
      </c>
      <c r="D39" t="s">
        <v>4</v>
      </c>
    </row>
    <row r="40" spans="1:4" x14ac:dyDescent="0.25">
      <c r="B40" s="3">
        <v>40739</v>
      </c>
      <c r="C40" s="5">
        <v>2142</v>
      </c>
      <c r="D40" t="s">
        <v>4</v>
      </c>
    </row>
    <row r="41" spans="1:4" x14ac:dyDescent="0.25">
      <c r="B41" s="3">
        <v>40738</v>
      </c>
      <c r="C41" s="5">
        <v>2282</v>
      </c>
      <c r="D41" t="s">
        <v>4</v>
      </c>
    </row>
    <row r="42" spans="1:4" x14ac:dyDescent="0.25">
      <c r="B42" s="3">
        <v>40744</v>
      </c>
      <c r="C42" s="5">
        <v>5794</v>
      </c>
      <c r="D42" t="s">
        <v>4</v>
      </c>
    </row>
    <row r="43" spans="1:4" x14ac:dyDescent="0.25">
      <c r="B43" s="3">
        <v>40745</v>
      </c>
      <c r="C43" s="5">
        <v>52</v>
      </c>
      <c r="D43" t="s">
        <v>4</v>
      </c>
    </row>
    <row r="44" spans="1:4" x14ac:dyDescent="0.25">
      <c r="B44" s="3">
        <v>40749</v>
      </c>
      <c r="C44" s="5">
        <v>73</v>
      </c>
      <c r="D44" t="s">
        <v>4</v>
      </c>
    </row>
    <row r="45" spans="1:4" x14ac:dyDescent="0.25">
      <c r="B45" s="3">
        <v>41092</v>
      </c>
      <c r="C45" s="5">
        <v>480</v>
      </c>
      <c r="D45" t="s">
        <v>4</v>
      </c>
    </row>
    <row r="46" spans="1:4" x14ac:dyDescent="0.25">
      <c r="B46" s="3">
        <v>41095</v>
      </c>
      <c r="C46" s="5">
        <v>280</v>
      </c>
      <c r="D46" t="s">
        <v>4</v>
      </c>
    </row>
    <row r="47" spans="1:4" x14ac:dyDescent="0.25">
      <c r="B47" s="3">
        <v>41100</v>
      </c>
      <c r="C47" s="5">
        <v>20</v>
      </c>
      <c r="D47" t="s">
        <v>4</v>
      </c>
    </row>
    <row r="48" spans="1:4" x14ac:dyDescent="0.25">
      <c r="B48" s="3">
        <v>41107</v>
      </c>
      <c r="C48" s="5">
        <v>97</v>
      </c>
      <c r="D48" t="s">
        <v>4</v>
      </c>
    </row>
    <row r="49" spans="2:4" x14ac:dyDescent="0.25">
      <c r="B49" s="3">
        <v>41109</v>
      </c>
      <c r="C49" s="5">
        <v>680</v>
      </c>
      <c r="D49" t="s">
        <v>4</v>
      </c>
    </row>
    <row r="50" spans="2:4" x14ac:dyDescent="0.25">
      <c r="B50" s="3">
        <v>41110</v>
      </c>
      <c r="C50" s="5">
        <v>52</v>
      </c>
      <c r="D50" t="s">
        <v>4</v>
      </c>
    </row>
    <row r="51" spans="2:4" x14ac:dyDescent="0.25">
      <c r="B51" s="3">
        <v>41114</v>
      </c>
      <c r="C51" s="5">
        <v>130</v>
      </c>
      <c r="D51" t="s">
        <v>4</v>
      </c>
    </row>
    <row r="52" spans="2:4" x14ac:dyDescent="0.25">
      <c r="B52" s="3">
        <v>41115</v>
      </c>
      <c r="C52" s="5">
        <v>470</v>
      </c>
      <c r="D52" t="s">
        <v>4</v>
      </c>
    </row>
    <row r="53" spans="2:4" x14ac:dyDescent="0.25">
      <c r="B53" s="3">
        <v>41117</v>
      </c>
      <c r="C53" s="5">
        <v>96</v>
      </c>
      <c r="D53" t="s">
        <v>4</v>
      </c>
    </row>
    <row r="54" spans="2:4" x14ac:dyDescent="0.25">
      <c r="B54" s="3">
        <v>41121</v>
      </c>
      <c r="C54" s="5">
        <v>10</v>
      </c>
      <c r="D54" t="s">
        <v>4</v>
      </c>
    </row>
    <row r="55" spans="2:4" x14ac:dyDescent="0.25">
      <c r="B55" s="3">
        <v>41121</v>
      </c>
      <c r="C55" s="5">
        <v>31</v>
      </c>
      <c r="D55" t="s">
        <v>4</v>
      </c>
    </row>
    <row r="56" spans="2:4" x14ac:dyDescent="0.25">
      <c r="B56" s="3">
        <v>41121</v>
      </c>
      <c r="C56" s="5">
        <v>5</v>
      </c>
      <c r="D56" t="s">
        <v>4</v>
      </c>
    </row>
    <row r="57" spans="2:4" x14ac:dyDescent="0.25">
      <c r="B57" s="3">
        <v>41121</v>
      </c>
      <c r="C57" s="5">
        <v>5</v>
      </c>
      <c r="D57" t="s">
        <v>4</v>
      </c>
    </row>
    <row r="58" spans="2:4" x14ac:dyDescent="0.25">
      <c r="B58" s="3">
        <v>41456</v>
      </c>
      <c r="C58" s="5">
        <v>74</v>
      </c>
      <c r="D58" t="s">
        <v>4</v>
      </c>
    </row>
    <row r="59" spans="2:4" x14ac:dyDescent="0.25">
      <c r="B59" s="3">
        <v>41463</v>
      </c>
      <c r="C59" s="5">
        <v>350</v>
      </c>
      <c r="D59" t="s">
        <v>4</v>
      </c>
    </row>
    <row r="60" spans="2:4" x14ac:dyDescent="0.25">
      <c r="B60" s="3">
        <v>41470</v>
      </c>
      <c r="C60" s="5">
        <v>85</v>
      </c>
      <c r="D60" t="s">
        <v>4</v>
      </c>
    </row>
    <row r="61" spans="2:4" x14ac:dyDescent="0.25">
      <c r="B61" s="3">
        <v>41477</v>
      </c>
      <c r="C61" s="5">
        <v>20</v>
      </c>
      <c r="D61" t="s">
        <v>4</v>
      </c>
    </row>
    <row r="62" spans="2:4" x14ac:dyDescent="0.25">
      <c r="B62" s="3">
        <v>41484</v>
      </c>
      <c r="C62" s="5">
        <v>10</v>
      </c>
      <c r="D62" t="s">
        <v>4</v>
      </c>
    </row>
    <row r="64" spans="2:4" x14ac:dyDescent="0.25">
      <c r="C64" s="7">
        <f>GEOMEAN(C39:C62)</f>
        <v>93.482394622016187</v>
      </c>
      <c r="D64" s="7">
        <f>COUNTA(D39:D62)</f>
        <v>24</v>
      </c>
    </row>
    <row r="66" spans="1:4" x14ac:dyDescent="0.25">
      <c r="A66" t="s">
        <v>15</v>
      </c>
      <c r="B66" s="6" t="s">
        <v>10</v>
      </c>
      <c r="C66" s="6" t="s">
        <v>11</v>
      </c>
      <c r="D66" s="6" t="s">
        <v>2</v>
      </c>
    </row>
    <row r="67" spans="1:4" x14ac:dyDescent="0.25">
      <c r="B67" s="3">
        <v>40757</v>
      </c>
      <c r="C67" s="5">
        <v>780</v>
      </c>
      <c r="D67" t="s">
        <v>4</v>
      </c>
    </row>
    <row r="68" spans="1:4" x14ac:dyDescent="0.25">
      <c r="B68" s="3">
        <v>40763</v>
      </c>
      <c r="C68" s="5">
        <v>85</v>
      </c>
      <c r="D68" t="s">
        <v>4</v>
      </c>
    </row>
    <row r="69" spans="1:4" x14ac:dyDescent="0.25">
      <c r="B69" s="3">
        <v>40770</v>
      </c>
      <c r="C69" s="5">
        <v>31</v>
      </c>
      <c r="D69" t="s">
        <v>4</v>
      </c>
    </row>
    <row r="70" spans="1:4" x14ac:dyDescent="0.25">
      <c r="B70" s="3">
        <v>40777</v>
      </c>
      <c r="C70" s="5">
        <v>31</v>
      </c>
      <c r="D70" t="s">
        <v>4</v>
      </c>
    </row>
    <row r="71" spans="1:4" x14ac:dyDescent="0.25">
      <c r="B71" s="3">
        <v>40784</v>
      </c>
      <c r="C71" s="5">
        <v>5</v>
      </c>
      <c r="D71" t="s">
        <v>4</v>
      </c>
    </row>
    <row r="72" spans="1:4" x14ac:dyDescent="0.25">
      <c r="B72" s="3">
        <v>41122</v>
      </c>
      <c r="C72" s="5">
        <v>31</v>
      </c>
      <c r="D72" t="s">
        <v>4</v>
      </c>
    </row>
    <row r="73" spans="1:4" x14ac:dyDescent="0.25">
      <c r="B73" s="3">
        <v>41123</v>
      </c>
      <c r="C73" s="5">
        <v>51</v>
      </c>
      <c r="D73" t="s">
        <v>4</v>
      </c>
    </row>
    <row r="74" spans="1:4" x14ac:dyDescent="0.25">
      <c r="B74" s="3">
        <v>41129</v>
      </c>
      <c r="C74" s="5">
        <v>5</v>
      </c>
      <c r="D74" t="s">
        <v>4</v>
      </c>
    </row>
    <row r="75" spans="1:4" x14ac:dyDescent="0.25">
      <c r="B75" s="3">
        <v>41128</v>
      </c>
      <c r="C75" s="5">
        <v>63</v>
      </c>
      <c r="D75" t="s">
        <v>4</v>
      </c>
    </row>
    <row r="76" spans="1:4" x14ac:dyDescent="0.25">
      <c r="B76" s="3">
        <v>41130</v>
      </c>
      <c r="C76" s="5">
        <v>180</v>
      </c>
      <c r="D76" t="s">
        <v>4</v>
      </c>
    </row>
    <row r="77" spans="1:4" x14ac:dyDescent="0.25">
      <c r="B77" s="3">
        <v>41136</v>
      </c>
      <c r="C77" s="5">
        <v>98</v>
      </c>
      <c r="D77" t="s">
        <v>4</v>
      </c>
    </row>
    <row r="78" spans="1:4" x14ac:dyDescent="0.25">
      <c r="B78" s="3">
        <v>41142</v>
      </c>
      <c r="C78" s="5">
        <v>85</v>
      </c>
      <c r="D78" t="s">
        <v>4</v>
      </c>
    </row>
    <row r="79" spans="1:4" x14ac:dyDescent="0.25">
      <c r="B79" s="3">
        <v>41135</v>
      </c>
      <c r="C79" s="5">
        <v>31</v>
      </c>
      <c r="D79" t="s">
        <v>4</v>
      </c>
    </row>
    <row r="80" spans="1:4" x14ac:dyDescent="0.25">
      <c r="B80" s="3">
        <v>41143</v>
      </c>
      <c r="C80" s="5">
        <v>31</v>
      </c>
      <c r="D80" t="s">
        <v>4</v>
      </c>
    </row>
    <row r="81" spans="1:4" x14ac:dyDescent="0.25">
      <c r="B81" s="3">
        <v>41149</v>
      </c>
      <c r="C81" s="5">
        <v>63</v>
      </c>
      <c r="D81" t="s">
        <v>4</v>
      </c>
    </row>
    <row r="82" spans="1:4" x14ac:dyDescent="0.25">
      <c r="B82" s="3">
        <v>41150</v>
      </c>
      <c r="C82" s="5">
        <v>84</v>
      </c>
      <c r="D82" t="s">
        <v>4</v>
      </c>
    </row>
    <row r="83" spans="1:4" x14ac:dyDescent="0.25">
      <c r="B83" s="3">
        <v>41493</v>
      </c>
      <c r="C83" s="5">
        <v>10</v>
      </c>
      <c r="D83" t="s">
        <v>4</v>
      </c>
    </row>
    <row r="84" spans="1:4" x14ac:dyDescent="0.25">
      <c r="B84" s="3">
        <v>41498</v>
      </c>
      <c r="C84" s="5">
        <v>63</v>
      </c>
      <c r="D84" t="s">
        <v>4</v>
      </c>
    </row>
    <row r="85" spans="1:4" x14ac:dyDescent="0.25">
      <c r="B85" s="3">
        <v>41505</v>
      </c>
      <c r="C85" s="5">
        <v>10</v>
      </c>
      <c r="D85" t="s">
        <v>4</v>
      </c>
    </row>
    <row r="86" spans="1:4" x14ac:dyDescent="0.25">
      <c r="B86" s="3">
        <v>41513</v>
      </c>
      <c r="C86" s="5">
        <v>120</v>
      </c>
      <c r="D86" t="s">
        <v>4</v>
      </c>
    </row>
    <row r="88" spans="1:4" x14ac:dyDescent="0.25">
      <c r="C88" s="7">
        <f>GEOMEAN(C67:C86)</f>
        <v>44.469433141363879</v>
      </c>
      <c r="D88">
        <f>COUNTA(D67:D86)</f>
        <v>20</v>
      </c>
    </row>
    <row r="90" spans="1:4" x14ac:dyDescent="0.25">
      <c r="A90" t="s">
        <v>16</v>
      </c>
      <c r="B90" s="6" t="s">
        <v>10</v>
      </c>
      <c r="C90" s="6" t="s">
        <v>11</v>
      </c>
      <c r="D90" s="6" t="s">
        <v>2</v>
      </c>
    </row>
    <row r="91" spans="1:4" x14ac:dyDescent="0.25">
      <c r="B91" s="3">
        <v>41156</v>
      </c>
      <c r="C91" s="5">
        <v>10</v>
      </c>
      <c r="D91" t="s">
        <v>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44"/>
  <sheetViews>
    <sheetView workbookViewId="0">
      <selection activeCell="G12" sqref="G12"/>
    </sheetView>
  </sheetViews>
  <sheetFormatPr defaultRowHeight="15" x14ac:dyDescent="0.25"/>
  <cols>
    <col min="1" max="1" width="15.85546875" bestFit="1" customWidth="1"/>
    <col min="2" max="2" width="17.7109375" bestFit="1" customWidth="1"/>
    <col min="3" max="3" width="12.42578125" customWidth="1"/>
    <col min="5" max="5" width="10.7109375" bestFit="1" customWidth="1"/>
    <col min="6" max="6" width="10.85546875" bestFit="1" customWidth="1"/>
    <col min="7" max="7" width="11.42578125" bestFit="1" customWidth="1"/>
    <col min="8" max="8" width="11.285156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39</v>
      </c>
      <c r="C2" t="s">
        <v>23</v>
      </c>
      <c r="D2">
        <v>804600</v>
      </c>
      <c r="E2">
        <v>1491088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4">
        <f>C20</f>
        <v>328.23571559970839</v>
      </c>
      <c r="H5" s="13">
        <f>D20</f>
        <v>13</v>
      </c>
    </row>
    <row r="6" spans="1:8" x14ac:dyDescent="0.25">
      <c r="B6" s="3">
        <v>39945</v>
      </c>
      <c r="C6">
        <v>687</v>
      </c>
      <c r="D6" t="s">
        <v>6</v>
      </c>
      <c r="F6" s="10" t="s">
        <v>13</v>
      </c>
      <c r="G6" s="14">
        <f>C53</f>
        <v>185.96413015316242</v>
      </c>
      <c r="H6" s="16">
        <f>D53</f>
        <v>29</v>
      </c>
    </row>
    <row r="7" spans="1:8" x14ac:dyDescent="0.25">
      <c r="B7" s="3">
        <v>39951</v>
      </c>
      <c r="C7">
        <v>650</v>
      </c>
      <c r="D7" t="s">
        <v>6</v>
      </c>
      <c r="F7" s="10" t="s">
        <v>14</v>
      </c>
      <c r="G7" s="14">
        <f>C83</f>
        <v>151.79588469403762</v>
      </c>
      <c r="H7" s="13">
        <f>D83</f>
        <v>26</v>
      </c>
    </row>
    <row r="8" spans="1:8" x14ac:dyDescent="0.25">
      <c r="B8" s="3">
        <v>39953</v>
      </c>
      <c r="C8">
        <v>260</v>
      </c>
      <c r="D8" t="s">
        <v>6</v>
      </c>
      <c r="F8" s="10" t="s">
        <v>17</v>
      </c>
      <c r="G8" s="14">
        <f>C110</f>
        <v>147.13940432741774</v>
      </c>
      <c r="H8" s="13">
        <f>D110</f>
        <v>23</v>
      </c>
    </row>
    <row r="9" spans="1:8" x14ac:dyDescent="0.25">
      <c r="B9" s="3">
        <v>39959</v>
      </c>
      <c r="C9">
        <v>16</v>
      </c>
      <c r="D9" t="s">
        <v>6</v>
      </c>
      <c r="F9" s="10" t="s">
        <v>16</v>
      </c>
      <c r="G9" s="15">
        <f>C119</f>
        <v>104.819694614661</v>
      </c>
      <c r="H9" s="13">
        <f>D119</f>
        <v>5</v>
      </c>
    </row>
    <row r="10" spans="1:8" x14ac:dyDescent="0.25">
      <c r="B10" s="3">
        <v>40322.571527777778</v>
      </c>
      <c r="C10">
        <v>340</v>
      </c>
      <c r="D10" t="s">
        <v>6</v>
      </c>
    </row>
    <row r="11" spans="1:8" x14ac:dyDescent="0.25">
      <c r="B11" s="3">
        <v>40686</v>
      </c>
      <c r="C11">
        <f>2400*2</f>
        <v>4800</v>
      </c>
      <c r="D11" t="s">
        <v>4</v>
      </c>
    </row>
    <row r="12" spans="1:8" x14ac:dyDescent="0.25">
      <c r="B12" s="3">
        <v>40689</v>
      </c>
      <c r="C12">
        <v>4800</v>
      </c>
      <c r="D12" t="s">
        <v>4</v>
      </c>
    </row>
    <row r="13" spans="1:8" x14ac:dyDescent="0.25">
      <c r="B13" s="3">
        <v>40690</v>
      </c>
      <c r="C13">
        <v>81.599999999999994</v>
      </c>
      <c r="D13" t="s">
        <v>4</v>
      </c>
    </row>
    <row r="14" spans="1:8" x14ac:dyDescent="0.25">
      <c r="B14" s="3">
        <v>41050</v>
      </c>
      <c r="C14">
        <v>22</v>
      </c>
      <c r="D14" t="s">
        <v>4</v>
      </c>
    </row>
    <row r="15" spans="1:8" x14ac:dyDescent="0.25">
      <c r="B15" s="3">
        <v>41058</v>
      </c>
      <c r="C15">
        <v>1100</v>
      </c>
      <c r="D15" t="s">
        <v>4</v>
      </c>
    </row>
    <row r="16" spans="1:8" x14ac:dyDescent="0.25">
      <c r="B16" s="3">
        <v>41059</v>
      </c>
      <c r="C16">
        <v>63</v>
      </c>
      <c r="D16" t="s">
        <v>4</v>
      </c>
    </row>
    <row r="17" spans="1:4" x14ac:dyDescent="0.25">
      <c r="B17" s="3">
        <v>41415</v>
      </c>
      <c r="C17" s="5">
        <v>510</v>
      </c>
      <c r="D17" t="s">
        <v>4</v>
      </c>
    </row>
    <row r="18" spans="1:4" x14ac:dyDescent="0.25">
      <c r="B18" s="3">
        <v>41422</v>
      </c>
      <c r="C18" s="5">
        <v>556</v>
      </c>
      <c r="D18" t="s">
        <v>4</v>
      </c>
    </row>
    <row r="19" spans="1:4" x14ac:dyDescent="0.25">
      <c r="B19" s="3"/>
    </row>
    <row r="20" spans="1:4" x14ac:dyDescent="0.25">
      <c r="C20" s="7">
        <f>GEOMEAN(C6:C18)</f>
        <v>328.23571559970839</v>
      </c>
      <c r="D20">
        <f>COUNTA(D6:D18)</f>
        <v>13</v>
      </c>
    </row>
    <row r="22" spans="1:4" x14ac:dyDescent="0.25">
      <c r="A22" t="s">
        <v>13</v>
      </c>
      <c r="B22" s="6" t="s">
        <v>10</v>
      </c>
      <c r="C22" s="6" t="s">
        <v>11</v>
      </c>
      <c r="D22" s="6" t="s">
        <v>2</v>
      </c>
    </row>
    <row r="23" spans="1:4" x14ac:dyDescent="0.25">
      <c r="B23" s="3">
        <v>39609</v>
      </c>
      <c r="C23">
        <v>2420</v>
      </c>
      <c r="D23" t="s">
        <v>6</v>
      </c>
    </row>
    <row r="24" spans="1:4" x14ac:dyDescent="0.25">
      <c r="B24" s="3">
        <v>39615</v>
      </c>
      <c r="C24">
        <v>111</v>
      </c>
      <c r="D24" t="s">
        <v>6</v>
      </c>
    </row>
    <row r="25" spans="1:4" x14ac:dyDescent="0.25">
      <c r="B25" s="3">
        <v>39618</v>
      </c>
      <c r="C25">
        <v>41</v>
      </c>
      <c r="D25" t="s">
        <v>6</v>
      </c>
    </row>
    <row r="26" spans="1:4" x14ac:dyDescent="0.25">
      <c r="B26" s="3">
        <v>39622</v>
      </c>
      <c r="C26">
        <v>59</v>
      </c>
      <c r="D26" t="s">
        <v>6</v>
      </c>
    </row>
    <row r="27" spans="1:4" x14ac:dyDescent="0.25">
      <c r="B27" s="3">
        <v>39626</v>
      </c>
      <c r="C27">
        <v>411</v>
      </c>
      <c r="D27" t="s">
        <v>6</v>
      </c>
    </row>
    <row r="28" spans="1:4" x14ac:dyDescent="0.25">
      <c r="B28" s="3">
        <v>39629</v>
      </c>
      <c r="C28">
        <v>41</v>
      </c>
      <c r="D28" t="s">
        <v>6</v>
      </c>
    </row>
    <row r="29" spans="1:4" x14ac:dyDescent="0.25">
      <c r="B29" s="3">
        <v>39965</v>
      </c>
      <c r="C29">
        <v>58</v>
      </c>
      <c r="D29" t="s">
        <v>6</v>
      </c>
    </row>
    <row r="30" spans="1:4" x14ac:dyDescent="0.25">
      <c r="B30" s="3">
        <v>39975</v>
      </c>
      <c r="C30">
        <v>73</v>
      </c>
      <c r="D30" t="s">
        <v>6</v>
      </c>
    </row>
    <row r="31" spans="1:4" x14ac:dyDescent="0.25">
      <c r="B31" s="3">
        <v>39979</v>
      </c>
      <c r="C31">
        <v>78</v>
      </c>
      <c r="D31" t="s">
        <v>6</v>
      </c>
    </row>
    <row r="32" spans="1:4" x14ac:dyDescent="0.25">
      <c r="B32" s="3">
        <v>39986</v>
      </c>
      <c r="C32">
        <v>730</v>
      </c>
      <c r="D32" t="s">
        <v>6</v>
      </c>
    </row>
    <row r="33" spans="2:4" x14ac:dyDescent="0.25">
      <c r="B33" s="3">
        <v>40331.679166666669</v>
      </c>
      <c r="C33">
        <v>170</v>
      </c>
      <c r="D33" t="s">
        <v>6</v>
      </c>
    </row>
    <row r="34" spans="2:4" x14ac:dyDescent="0.25">
      <c r="B34" s="3">
        <v>40336.442361111112</v>
      </c>
      <c r="C34">
        <v>610</v>
      </c>
      <c r="D34" t="s">
        <v>6</v>
      </c>
    </row>
    <row r="35" spans="2:4" x14ac:dyDescent="0.25">
      <c r="B35" s="3">
        <v>40695</v>
      </c>
      <c r="C35">
        <v>100</v>
      </c>
      <c r="D35" t="s">
        <v>4</v>
      </c>
    </row>
    <row r="36" spans="2:4" x14ac:dyDescent="0.25">
      <c r="B36" s="3">
        <v>40703</v>
      </c>
      <c r="C36">
        <v>906</v>
      </c>
      <c r="D36" t="s">
        <v>4</v>
      </c>
    </row>
    <row r="37" spans="2:4" x14ac:dyDescent="0.25">
      <c r="B37" s="3">
        <v>40704</v>
      </c>
      <c r="C37">
        <v>528</v>
      </c>
      <c r="D37" t="s">
        <v>4</v>
      </c>
    </row>
    <row r="38" spans="2:4" x14ac:dyDescent="0.25">
      <c r="B38" s="3">
        <v>40707</v>
      </c>
      <c r="C38">
        <v>161</v>
      </c>
      <c r="D38" t="s">
        <v>4</v>
      </c>
    </row>
    <row r="39" spans="2:4" x14ac:dyDescent="0.25">
      <c r="B39" s="3">
        <v>40714</v>
      </c>
      <c r="C39">
        <v>479</v>
      </c>
      <c r="D39" t="s">
        <v>4</v>
      </c>
    </row>
    <row r="40" spans="2:4" x14ac:dyDescent="0.25">
      <c r="B40" s="3">
        <v>40722</v>
      </c>
      <c r="C40">
        <v>74</v>
      </c>
      <c r="D40" t="s">
        <v>4</v>
      </c>
    </row>
    <row r="41" spans="2:4" x14ac:dyDescent="0.25">
      <c r="B41" s="3">
        <v>41064</v>
      </c>
      <c r="C41">
        <v>50</v>
      </c>
      <c r="D41" t="s">
        <v>4</v>
      </c>
    </row>
    <row r="42" spans="2:4" x14ac:dyDescent="0.25">
      <c r="B42" s="3">
        <v>41071</v>
      </c>
      <c r="C42">
        <v>400</v>
      </c>
      <c r="D42" t="s">
        <v>4</v>
      </c>
    </row>
    <row r="43" spans="2:4" x14ac:dyDescent="0.25">
      <c r="B43" s="3">
        <v>41078</v>
      </c>
      <c r="C43">
        <v>17000</v>
      </c>
      <c r="D43" t="s">
        <v>4</v>
      </c>
    </row>
    <row r="44" spans="2:4" x14ac:dyDescent="0.25">
      <c r="B44" s="3">
        <v>41079</v>
      </c>
      <c r="C44">
        <v>200</v>
      </c>
      <c r="D44" t="s">
        <v>4</v>
      </c>
    </row>
    <row r="45" spans="2:4" x14ac:dyDescent="0.25">
      <c r="B45" s="3">
        <v>41086</v>
      </c>
      <c r="C45">
        <v>10</v>
      </c>
      <c r="D45" t="s">
        <v>4</v>
      </c>
    </row>
    <row r="46" spans="2:4" x14ac:dyDescent="0.25">
      <c r="B46" s="3">
        <v>41428</v>
      </c>
      <c r="C46">
        <v>5</v>
      </c>
      <c r="D46" t="s">
        <v>4</v>
      </c>
    </row>
    <row r="47" spans="2:4" x14ac:dyDescent="0.25">
      <c r="B47" s="3">
        <v>41435</v>
      </c>
      <c r="C47" s="5">
        <v>98</v>
      </c>
      <c r="D47" t="s">
        <v>4</v>
      </c>
    </row>
    <row r="48" spans="2:4" x14ac:dyDescent="0.25">
      <c r="B48" s="3">
        <v>41442</v>
      </c>
      <c r="C48" s="5">
        <v>5</v>
      </c>
      <c r="D48" t="s">
        <v>4</v>
      </c>
    </row>
    <row r="49" spans="1:4" x14ac:dyDescent="0.25">
      <c r="B49" s="3">
        <v>41449</v>
      </c>
      <c r="C49" s="5">
        <v>1100</v>
      </c>
      <c r="D49" t="s">
        <v>4</v>
      </c>
    </row>
    <row r="50" spans="1:4" x14ac:dyDescent="0.25">
      <c r="B50" s="3">
        <v>41450</v>
      </c>
      <c r="C50" s="5">
        <v>4800</v>
      </c>
      <c r="D50" t="s">
        <v>4</v>
      </c>
    </row>
    <row r="51" spans="1:4" x14ac:dyDescent="0.25">
      <c r="B51" s="3">
        <v>41451</v>
      </c>
      <c r="C51" s="5">
        <v>990</v>
      </c>
      <c r="D51" t="s">
        <v>4</v>
      </c>
    </row>
    <row r="53" spans="1:4" x14ac:dyDescent="0.25">
      <c r="C53" s="7">
        <f>GEOMEAN(C23:C51)</f>
        <v>185.96413015316242</v>
      </c>
      <c r="D53">
        <f>COUNTA(D23:D51)</f>
        <v>29</v>
      </c>
    </row>
    <row r="55" spans="1:4" x14ac:dyDescent="0.25">
      <c r="A55" t="s">
        <v>14</v>
      </c>
      <c r="B55" s="6" t="s">
        <v>10</v>
      </c>
      <c r="C55" s="6" t="s">
        <v>11</v>
      </c>
      <c r="D55" s="6" t="s">
        <v>2</v>
      </c>
    </row>
    <row r="56" spans="1:4" x14ac:dyDescent="0.25">
      <c r="B56" s="3">
        <v>39638</v>
      </c>
      <c r="C56">
        <v>687</v>
      </c>
      <c r="D56" t="s">
        <v>6</v>
      </c>
    </row>
    <row r="57" spans="1:4" x14ac:dyDescent="0.25">
      <c r="B57" s="3">
        <v>39643</v>
      </c>
      <c r="C57">
        <v>29</v>
      </c>
      <c r="D57" t="s">
        <v>6</v>
      </c>
    </row>
    <row r="58" spans="1:4" x14ac:dyDescent="0.25">
      <c r="B58" s="3">
        <v>39650</v>
      </c>
      <c r="C58">
        <v>28</v>
      </c>
      <c r="D58" t="s">
        <v>6</v>
      </c>
    </row>
    <row r="59" spans="1:4" x14ac:dyDescent="0.25">
      <c r="B59" s="3">
        <v>39657</v>
      </c>
      <c r="C59">
        <f>2420*2</f>
        <v>4840</v>
      </c>
      <c r="D59" t="s">
        <v>6</v>
      </c>
    </row>
    <row r="60" spans="1:4" x14ac:dyDescent="0.25">
      <c r="B60" s="3">
        <v>39658</v>
      </c>
      <c r="C60">
        <v>1733</v>
      </c>
      <c r="D60" t="s">
        <v>6</v>
      </c>
    </row>
    <row r="61" spans="1:4" x14ac:dyDescent="0.25">
      <c r="B61" s="3">
        <v>39995.504166666666</v>
      </c>
      <c r="C61">
        <v>18</v>
      </c>
      <c r="D61" t="s">
        <v>6</v>
      </c>
    </row>
    <row r="62" spans="1:4" x14ac:dyDescent="0.25">
      <c r="B62" s="3">
        <v>40000.502083333333</v>
      </c>
      <c r="C62">
        <v>58</v>
      </c>
      <c r="D62" t="s">
        <v>6</v>
      </c>
    </row>
    <row r="63" spans="1:4" x14ac:dyDescent="0.25">
      <c r="B63" s="3">
        <v>40007.511805555558</v>
      </c>
      <c r="C63">
        <v>290</v>
      </c>
      <c r="D63" t="s">
        <v>6</v>
      </c>
    </row>
    <row r="64" spans="1:4" x14ac:dyDescent="0.25">
      <c r="B64" s="3">
        <v>40014.522916666669</v>
      </c>
      <c r="C64">
        <v>56</v>
      </c>
      <c r="D64" t="s">
        <v>6</v>
      </c>
    </row>
    <row r="65" spans="2:4" x14ac:dyDescent="0.25">
      <c r="B65" s="3">
        <v>40021.449999999997</v>
      </c>
      <c r="C65">
        <v>1700</v>
      </c>
      <c r="D65" t="s">
        <v>6</v>
      </c>
    </row>
    <row r="66" spans="2:4" x14ac:dyDescent="0.25">
      <c r="B66" s="3">
        <v>40022.4375</v>
      </c>
      <c r="C66">
        <v>99</v>
      </c>
      <c r="D66" t="s">
        <v>6</v>
      </c>
    </row>
    <row r="67" spans="2:4" x14ac:dyDescent="0.25">
      <c r="B67" s="3">
        <v>40729</v>
      </c>
      <c r="C67">
        <v>10</v>
      </c>
      <c r="D67" t="s">
        <v>4</v>
      </c>
    </row>
    <row r="68" spans="2:4" x14ac:dyDescent="0.25">
      <c r="B68" s="3">
        <v>40737</v>
      </c>
      <c r="C68">
        <v>52</v>
      </c>
      <c r="D68" t="s">
        <v>4</v>
      </c>
    </row>
    <row r="69" spans="2:4" x14ac:dyDescent="0.25">
      <c r="B69" s="3">
        <v>40743</v>
      </c>
      <c r="C69">
        <v>211</v>
      </c>
      <c r="D69" t="s">
        <v>4</v>
      </c>
    </row>
    <row r="70" spans="2:4" x14ac:dyDescent="0.25">
      <c r="B70" s="3">
        <v>40749</v>
      </c>
      <c r="C70">
        <v>443</v>
      </c>
      <c r="D70" t="s">
        <v>4</v>
      </c>
    </row>
    <row r="71" spans="2:4" x14ac:dyDescent="0.25">
      <c r="B71" s="3">
        <v>41092</v>
      </c>
      <c r="C71">
        <v>31</v>
      </c>
      <c r="D71" t="s">
        <v>4</v>
      </c>
    </row>
    <row r="72" spans="2:4" x14ac:dyDescent="0.25">
      <c r="B72" s="3">
        <v>41099</v>
      </c>
      <c r="C72">
        <v>85</v>
      </c>
      <c r="D72" t="s">
        <v>4</v>
      </c>
    </row>
    <row r="73" spans="2:4" x14ac:dyDescent="0.25">
      <c r="B73" s="3">
        <v>41106</v>
      </c>
      <c r="C73">
        <v>3300</v>
      </c>
      <c r="D73" t="s">
        <v>4</v>
      </c>
    </row>
    <row r="74" spans="2:4" x14ac:dyDescent="0.25">
      <c r="B74" s="3">
        <v>41107</v>
      </c>
      <c r="C74">
        <v>140</v>
      </c>
      <c r="D74" t="s">
        <v>4</v>
      </c>
    </row>
    <row r="75" spans="2:4" x14ac:dyDescent="0.25">
      <c r="B75" s="3">
        <v>41113</v>
      </c>
      <c r="C75">
        <v>270</v>
      </c>
      <c r="D75" t="s">
        <v>4</v>
      </c>
    </row>
    <row r="76" spans="2:4" x14ac:dyDescent="0.25">
      <c r="B76" s="3">
        <v>41120</v>
      </c>
      <c r="C76">
        <v>190</v>
      </c>
      <c r="D76" t="s">
        <v>4</v>
      </c>
    </row>
    <row r="77" spans="2:4" x14ac:dyDescent="0.25">
      <c r="B77" s="3">
        <v>41457</v>
      </c>
      <c r="C77" s="5">
        <v>63</v>
      </c>
      <c r="D77" t="s">
        <v>4</v>
      </c>
    </row>
    <row r="78" spans="2:4" x14ac:dyDescent="0.25">
      <c r="B78" s="3">
        <v>41463</v>
      </c>
      <c r="C78" s="5">
        <v>380</v>
      </c>
      <c r="D78" t="s">
        <v>4</v>
      </c>
    </row>
    <row r="79" spans="2:4" x14ac:dyDescent="0.25">
      <c r="B79" s="3">
        <v>41471</v>
      </c>
      <c r="C79" s="5">
        <v>31</v>
      </c>
      <c r="D79" t="s">
        <v>4</v>
      </c>
    </row>
    <row r="80" spans="2:4" x14ac:dyDescent="0.25">
      <c r="B80" s="3">
        <v>41478</v>
      </c>
      <c r="C80" s="5">
        <v>330</v>
      </c>
      <c r="D80" t="s">
        <v>4</v>
      </c>
    </row>
    <row r="81" spans="1:4" x14ac:dyDescent="0.25">
      <c r="B81" s="3">
        <v>41485</v>
      </c>
      <c r="C81" s="5">
        <v>52</v>
      </c>
      <c r="D81" t="s">
        <v>4</v>
      </c>
    </row>
    <row r="83" spans="1:4" x14ac:dyDescent="0.25">
      <c r="C83" s="7">
        <f>GEOMEAN(C56:C81)</f>
        <v>151.79588469403762</v>
      </c>
      <c r="D83">
        <f>COUNTA(D56:D81)</f>
        <v>26</v>
      </c>
    </row>
    <row r="85" spans="1:4" x14ac:dyDescent="0.25">
      <c r="A85" t="s">
        <v>15</v>
      </c>
      <c r="B85" s="6" t="s">
        <v>10</v>
      </c>
      <c r="C85" s="6" t="s">
        <v>11</v>
      </c>
      <c r="D85" s="6" t="s">
        <v>2</v>
      </c>
    </row>
    <row r="86" spans="1:4" x14ac:dyDescent="0.25">
      <c r="B86" s="3">
        <v>39666</v>
      </c>
      <c r="C86">
        <v>118</v>
      </c>
      <c r="D86" t="s">
        <v>6</v>
      </c>
    </row>
    <row r="87" spans="1:4" x14ac:dyDescent="0.25">
      <c r="B87" s="3">
        <v>39671</v>
      </c>
      <c r="C87">
        <v>179</v>
      </c>
      <c r="D87" t="s">
        <v>6</v>
      </c>
    </row>
    <row r="88" spans="1:4" x14ac:dyDescent="0.25">
      <c r="B88" s="3">
        <v>39678</v>
      </c>
      <c r="C88">
        <v>27</v>
      </c>
      <c r="D88" t="s">
        <v>6</v>
      </c>
    </row>
    <row r="89" spans="1:4" x14ac:dyDescent="0.25">
      <c r="B89" s="3">
        <v>39685</v>
      </c>
      <c r="C89">
        <v>161</v>
      </c>
      <c r="D89" t="s">
        <v>6</v>
      </c>
    </row>
    <row r="90" spans="1:4" x14ac:dyDescent="0.25">
      <c r="B90" s="3">
        <v>40028.449305555558</v>
      </c>
      <c r="C90">
        <v>110</v>
      </c>
      <c r="D90" t="s">
        <v>6</v>
      </c>
    </row>
    <row r="91" spans="1:4" x14ac:dyDescent="0.25">
      <c r="B91" s="3">
        <v>40035.534722222219</v>
      </c>
      <c r="C91">
        <v>44</v>
      </c>
      <c r="D91" t="s">
        <v>6</v>
      </c>
    </row>
    <row r="92" spans="1:4" x14ac:dyDescent="0.25">
      <c r="B92" s="3">
        <v>40043.491666666669</v>
      </c>
      <c r="C92">
        <v>30</v>
      </c>
      <c r="D92" t="s">
        <v>6</v>
      </c>
    </row>
    <row r="93" spans="1:4" x14ac:dyDescent="0.25">
      <c r="B93" s="3">
        <v>40049.520833333336</v>
      </c>
      <c r="C93">
        <v>650</v>
      </c>
      <c r="D93" t="s">
        <v>6</v>
      </c>
    </row>
    <row r="94" spans="1:4" x14ac:dyDescent="0.25">
      <c r="B94" s="3">
        <v>40421.496527777781</v>
      </c>
      <c r="C94">
        <v>550</v>
      </c>
      <c r="D94" t="s">
        <v>6</v>
      </c>
    </row>
    <row r="95" spans="1:4" x14ac:dyDescent="0.25">
      <c r="B95" s="3">
        <v>40757</v>
      </c>
      <c r="C95">
        <v>246</v>
      </c>
      <c r="D95" t="s">
        <v>4</v>
      </c>
    </row>
    <row r="96" spans="1:4" x14ac:dyDescent="0.25">
      <c r="B96" s="3">
        <v>40763</v>
      </c>
      <c r="C96">
        <v>591</v>
      </c>
      <c r="D96" t="s">
        <v>4</v>
      </c>
    </row>
    <row r="97" spans="1:4" x14ac:dyDescent="0.25">
      <c r="B97" s="3">
        <v>40770</v>
      </c>
      <c r="C97">
        <v>63</v>
      </c>
      <c r="D97" t="s">
        <v>4</v>
      </c>
    </row>
    <row r="98" spans="1:4" x14ac:dyDescent="0.25">
      <c r="B98" s="3">
        <v>40777</v>
      </c>
      <c r="C98">
        <v>52</v>
      </c>
      <c r="D98" t="s">
        <v>4</v>
      </c>
    </row>
    <row r="99" spans="1:4" x14ac:dyDescent="0.25">
      <c r="B99" s="3">
        <v>40784</v>
      </c>
      <c r="C99">
        <v>98</v>
      </c>
      <c r="D99" t="s">
        <v>4</v>
      </c>
    </row>
    <row r="100" spans="1:4" x14ac:dyDescent="0.25">
      <c r="B100" s="3">
        <v>41127</v>
      </c>
      <c r="C100">
        <v>75</v>
      </c>
      <c r="D100" t="s">
        <v>4</v>
      </c>
    </row>
    <row r="101" spans="1:4" x14ac:dyDescent="0.25">
      <c r="B101" s="3">
        <v>41134</v>
      </c>
      <c r="C101">
        <v>150</v>
      </c>
      <c r="D101" t="s">
        <v>4</v>
      </c>
    </row>
    <row r="102" spans="1:4" x14ac:dyDescent="0.25">
      <c r="B102" s="3">
        <v>41141</v>
      </c>
      <c r="C102">
        <v>110</v>
      </c>
      <c r="D102" t="s">
        <v>4</v>
      </c>
    </row>
    <row r="103" spans="1:4" x14ac:dyDescent="0.25">
      <c r="B103" s="3">
        <v>41148</v>
      </c>
      <c r="C103">
        <v>97</v>
      </c>
      <c r="D103" t="s">
        <v>4</v>
      </c>
    </row>
    <row r="104" spans="1:4" x14ac:dyDescent="0.25">
      <c r="B104" s="3">
        <v>41492</v>
      </c>
      <c r="C104" s="5">
        <v>84</v>
      </c>
      <c r="D104" t="s">
        <v>4</v>
      </c>
    </row>
    <row r="105" spans="1:4" x14ac:dyDescent="0.25">
      <c r="B105" s="3">
        <v>41499</v>
      </c>
      <c r="C105" s="5">
        <v>150</v>
      </c>
      <c r="D105" t="s">
        <v>4</v>
      </c>
    </row>
    <row r="106" spans="1:4" x14ac:dyDescent="0.25">
      <c r="B106" s="3">
        <v>41506</v>
      </c>
      <c r="C106" s="5">
        <v>17000</v>
      </c>
      <c r="D106" t="s">
        <v>4</v>
      </c>
    </row>
    <row r="107" spans="1:4" x14ac:dyDescent="0.25">
      <c r="B107" s="3">
        <v>41507</v>
      </c>
      <c r="C107" s="5">
        <v>200</v>
      </c>
      <c r="D107" t="s">
        <v>4</v>
      </c>
    </row>
    <row r="108" spans="1:4" x14ac:dyDescent="0.25">
      <c r="B108" s="3">
        <v>41512</v>
      </c>
      <c r="C108" s="5">
        <v>63</v>
      </c>
      <c r="D108" t="s">
        <v>4</v>
      </c>
    </row>
    <row r="110" spans="1:4" x14ac:dyDescent="0.25">
      <c r="A110" s="3"/>
      <c r="C110" s="7">
        <f>GEOMEAN(C86:C108)</f>
        <v>147.13940432741774</v>
      </c>
      <c r="D110">
        <f>COUNTA(D86:D108)</f>
        <v>23</v>
      </c>
    </row>
    <row r="111" spans="1:4" x14ac:dyDescent="0.25">
      <c r="A111" s="3"/>
    </row>
    <row r="112" spans="1:4" x14ac:dyDescent="0.25">
      <c r="A112" t="s">
        <v>16</v>
      </c>
      <c r="B112" s="6" t="s">
        <v>10</v>
      </c>
      <c r="C112" s="6" t="s">
        <v>11</v>
      </c>
      <c r="D112" s="6" t="s">
        <v>2</v>
      </c>
    </row>
    <row r="113" spans="1:4" x14ac:dyDescent="0.25">
      <c r="B113" s="3">
        <v>40058.496527777781</v>
      </c>
      <c r="C113">
        <v>5</v>
      </c>
      <c r="D113" t="s">
        <v>6</v>
      </c>
    </row>
    <row r="114" spans="1:4" x14ac:dyDescent="0.25">
      <c r="B114" s="3">
        <v>40793</v>
      </c>
      <c r="C114">
        <v>31</v>
      </c>
      <c r="D114" t="s">
        <v>4</v>
      </c>
    </row>
    <row r="115" spans="1:4" x14ac:dyDescent="0.25">
      <c r="B115" s="3">
        <v>40809</v>
      </c>
      <c r="C115" s="7">
        <v>19437.18918918919</v>
      </c>
      <c r="D115" t="s">
        <v>4</v>
      </c>
    </row>
    <row r="116" spans="1:4" x14ac:dyDescent="0.25">
      <c r="B116" s="3">
        <v>41156</v>
      </c>
      <c r="C116">
        <v>210</v>
      </c>
      <c r="D116" t="s">
        <v>4</v>
      </c>
    </row>
    <row r="117" spans="1:4" x14ac:dyDescent="0.25">
      <c r="B117" s="3">
        <v>41521</v>
      </c>
      <c r="C117" s="5">
        <v>20</v>
      </c>
      <c r="D117" t="s">
        <v>4</v>
      </c>
    </row>
    <row r="119" spans="1:4" x14ac:dyDescent="0.25">
      <c r="C119" s="7">
        <f>GEOMEAN(C113:C117)</f>
        <v>104.819694614661</v>
      </c>
      <c r="D119">
        <f>COUNTA(D113:D117)</f>
        <v>5</v>
      </c>
    </row>
    <row r="121" spans="1:4" x14ac:dyDescent="0.25">
      <c r="A121" s="3"/>
    </row>
    <row r="122" spans="1:4" x14ac:dyDescent="0.25">
      <c r="A122" s="3"/>
    </row>
    <row r="123" spans="1:4" x14ac:dyDescent="0.25">
      <c r="A123" s="3"/>
    </row>
    <row r="124" spans="1:4" x14ac:dyDescent="0.25">
      <c r="A124" s="3"/>
    </row>
    <row r="125" spans="1:4" x14ac:dyDescent="0.25">
      <c r="A125" s="3"/>
    </row>
    <row r="126" spans="1:4" x14ac:dyDescent="0.25">
      <c r="A126" s="3"/>
    </row>
    <row r="127" spans="1:4" x14ac:dyDescent="0.25">
      <c r="A127" s="3"/>
    </row>
    <row r="128" spans="1:4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</sheetData>
  <sortState ref="A5:C151">
    <sortCondition ref="A5:A151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45"/>
  <sheetViews>
    <sheetView workbookViewId="0">
      <selection activeCell="G12" sqref="G12"/>
    </sheetView>
  </sheetViews>
  <sheetFormatPr defaultRowHeight="15" x14ac:dyDescent="0.25"/>
  <cols>
    <col min="2" max="2" width="17.7109375" bestFit="1" customWidth="1"/>
    <col min="3" max="3" width="12.7109375" bestFit="1" customWidth="1"/>
    <col min="6" max="6" width="10.85546875" bestFit="1" customWidth="1"/>
    <col min="7" max="7" width="13.140625" customWidth="1"/>
    <col min="8" max="8" width="11.285156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40</v>
      </c>
      <c r="C2" t="s">
        <v>23</v>
      </c>
      <c r="D2">
        <v>804600</v>
      </c>
      <c r="E2">
        <v>1491113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4">
        <f>C14</f>
        <v>167.27590564073756</v>
      </c>
      <c r="H5" s="16">
        <f>D14</f>
        <v>7</v>
      </c>
    </row>
    <row r="6" spans="1:8" x14ac:dyDescent="0.25">
      <c r="B6" s="3">
        <v>40323.584722222222</v>
      </c>
      <c r="C6">
        <f>2400*2</f>
        <v>4800</v>
      </c>
      <c r="D6" t="s">
        <v>6</v>
      </c>
      <c r="F6" s="10" t="s">
        <v>13</v>
      </c>
      <c r="G6" s="14">
        <f>C52</f>
        <v>272.6060155669602</v>
      </c>
      <c r="H6" s="16">
        <f>D52</f>
        <v>34</v>
      </c>
    </row>
    <row r="7" spans="1:8" x14ac:dyDescent="0.25">
      <c r="B7" s="3">
        <v>40686</v>
      </c>
      <c r="C7">
        <v>14.8</v>
      </c>
      <c r="D7" t="s">
        <v>4</v>
      </c>
      <c r="F7" s="10" t="s">
        <v>14</v>
      </c>
      <c r="G7" s="14">
        <f>C93</f>
        <v>298.85744090165844</v>
      </c>
      <c r="H7" s="16">
        <f>D93</f>
        <v>37</v>
      </c>
    </row>
    <row r="8" spans="1:8" x14ac:dyDescent="0.25">
      <c r="B8" s="3">
        <v>41051</v>
      </c>
      <c r="C8">
        <v>41</v>
      </c>
      <c r="D8" t="s">
        <v>4</v>
      </c>
      <c r="F8" s="10" t="s">
        <v>17</v>
      </c>
      <c r="G8" s="14">
        <f>C138</f>
        <v>171.5465322042011</v>
      </c>
      <c r="H8" s="16">
        <f>D138</f>
        <v>41</v>
      </c>
    </row>
    <row r="9" spans="1:8" x14ac:dyDescent="0.25">
      <c r="B9" s="3">
        <v>41059</v>
      </c>
      <c r="C9">
        <v>200</v>
      </c>
      <c r="D9" t="s">
        <v>4</v>
      </c>
      <c r="F9" s="10" t="s">
        <v>16</v>
      </c>
      <c r="G9" s="20">
        <f>C145</f>
        <v>137.97352989467595</v>
      </c>
      <c r="H9" s="21">
        <f>D145</f>
        <v>3</v>
      </c>
    </row>
    <row r="10" spans="1:8" x14ac:dyDescent="0.25">
      <c r="B10" s="3">
        <v>41415</v>
      </c>
      <c r="C10">
        <v>5</v>
      </c>
      <c r="D10" t="s">
        <v>4</v>
      </c>
    </row>
    <row r="11" spans="1:8" x14ac:dyDescent="0.25">
      <c r="B11" s="3">
        <v>41423</v>
      </c>
      <c r="C11" s="5">
        <v>24196</v>
      </c>
      <c r="D11" t="s">
        <v>4</v>
      </c>
    </row>
    <row r="12" spans="1:8" x14ac:dyDescent="0.25">
      <c r="B12" s="3">
        <v>41424</v>
      </c>
      <c r="C12" s="5">
        <v>52</v>
      </c>
      <c r="D12" t="s">
        <v>4</v>
      </c>
    </row>
    <row r="14" spans="1:8" x14ac:dyDescent="0.25">
      <c r="C14" s="7">
        <f>GEOMEAN(C6:C12)</f>
        <v>167.27590564073756</v>
      </c>
      <c r="D14">
        <f>COUNTA(D6:D12)</f>
        <v>7</v>
      </c>
    </row>
    <row r="16" spans="1:8" x14ac:dyDescent="0.25">
      <c r="A16" t="s">
        <v>13</v>
      </c>
      <c r="B16" s="6" t="s">
        <v>10</v>
      </c>
      <c r="C16" s="6" t="s">
        <v>11</v>
      </c>
      <c r="D16" s="6" t="s">
        <v>2</v>
      </c>
    </row>
    <row r="17" spans="2:4" x14ac:dyDescent="0.25">
      <c r="B17" s="3">
        <v>39609</v>
      </c>
      <c r="C17">
        <v>299</v>
      </c>
      <c r="D17" t="s">
        <v>6</v>
      </c>
    </row>
    <row r="18" spans="2:4" x14ac:dyDescent="0.25">
      <c r="B18" s="3">
        <v>39615</v>
      </c>
      <c r="C18">
        <v>214</v>
      </c>
      <c r="D18" t="s">
        <v>6</v>
      </c>
    </row>
    <row r="19" spans="2:4" x14ac:dyDescent="0.25">
      <c r="B19" s="3">
        <v>39624</v>
      </c>
      <c r="C19">
        <v>7</v>
      </c>
      <c r="D19" t="s">
        <v>6</v>
      </c>
    </row>
    <row r="20" spans="2:4" x14ac:dyDescent="0.25">
      <c r="B20" s="3">
        <v>39626</v>
      </c>
      <c r="C20">
        <v>8</v>
      </c>
      <c r="D20" t="s">
        <v>6</v>
      </c>
    </row>
    <row r="21" spans="2:4" x14ac:dyDescent="0.25">
      <c r="B21" s="3">
        <v>39629</v>
      </c>
      <c r="C21">
        <v>32</v>
      </c>
      <c r="D21" t="s">
        <v>6</v>
      </c>
    </row>
    <row r="22" spans="2:4" x14ac:dyDescent="0.25">
      <c r="B22" s="3">
        <v>39965</v>
      </c>
      <c r="C22">
        <v>200</v>
      </c>
      <c r="D22" t="s">
        <v>6</v>
      </c>
    </row>
    <row r="23" spans="2:4" x14ac:dyDescent="0.25">
      <c r="B23" s="3">
        <v>39973</v>
      </c>
      <c r="C23">
        <v>330</v>
      </c>
      <c r="D23" t="s">
        <v>6</v>
      </c>
    </row>
    <row r="24" spans="2:4" x14ac:dyDescent="0.25">
      <c r="B24" s="3">
        <v>39980</v>
      </c>
      <c r="C24">
        <v>170</v>
      </c>
      <c r="D24" t="s">
        <v>6</v>
      </c>
    </row>
    <row r="25" spans="2:4" x14ac:dyDescent="0.25">
      <c r="B25" s="3">
        <v>39986</v>
      </c>
      <c r="C25">
        <v>130</v>
      </c>
      <c r="D25" t="s">
        <v>6</v>
      </c>
    </row>
    <row r="26" spans="2:4" x14ac:dyDescent="0.25">
      <c r="B26" s="3">
        <v>39993</v>
      </c>
      <c r="C26">
        <v>23</v>
      </c>
      <c r="D26" t="s">
        <v>6</v>
      </c>
    </row>
    <row r="27" spans="2:4" x14ac:dyDescent="0.25">
      <c r="B27" s="3">
        <v>40331.618055555555</v>
      </c>
      <c r="C27">
        <v>76</v>
      </c>
      <c r="D27" t="s">
        <v>6</v>
      </c>
    </row>
    <row r="28" spans="2:4" x14ac:dyDescent="0.25">
      <c r="B28" s="3">
        <v>40336.416666666664</v>
      </c>
      <c r="C28">
        <v>160</v>
      </c>
      <c r="D28" t="s">
        <v>6</v>
      </c>
    </row>
    <row r="29" spans="2:4" x14ac:dyDescent="0.25">
      <c r="B29" s="3">
        <v>40344.538888888892</v>
      </c>
      <c r="C29">
        <v>180</v>
      </c>
      <c r="D29" t="s">
        <v>6</v>
      </c>
    </row>
    <row r="30" spans="2:4" x14ac:dyDescent="0.25">
      <c r="B30" s="3">
        <v>40351.56527777778</v>
      </c>
      <c r="C30">
        <f>2400*2</f>
        <v>4800</v>
      </c>
      <c r="D30" t="s">
        <v>6</v>
      </c>
    </row>
    <row r="31" spans="2:4" x14ac:dyDescent="0.25">
      <c r="B31" s="3">
        <v>40352.611111111109</v>
      </c>
      <c r="C31">
        <v>1600</v>
      </c>
      <c r="D31" t="s">
        <v>6</v>
      </c>
    </row>
    <row r="32" spans="2:4" x14ac:dyDescent="0.25">
      <c r="B32" s="3">
        <v>40353.750694444447</v>
      </c>
      <c r="C32">
        <v>1600</v>
      </c>
      <c r="D32" t="s">
        <v>6</v>
      </c>
    </row>
    <row r="33" spans="2:4" x14ac:dyDescent="0.25">
      <c r="B33" s="3">
        <v>40354.555555555555</v>
      </c>
      <c r="C33">
        <v>260</v>
      </c>
      <c r="D33" t="s">
        <v>6</v>
      </c>
    </row>
    <row r="34" spans="2:4" x14ac:dyDescent="0.25">
      <c r="B34" s="3">
        <v>40359.445833333331</v>
      </c>
      <c r="C34">
        <v>80</v>
      </c>
      <c r="D34" t="s">
        <v>6</v>
      </c>
    </row>
    <row r="35" spans="2:4" x14ac:dyDescent="0.25">
      <c r="B35" s="3">
        <v>40695</v>
      </c>
      <c r="C35">
        <v>31</v>
      </c>
      <c r="D35" t="s">
        <v>4</v>
      </c>
    </row>
    <row r="36" spans="2:4" x14ac:dyDescent="0.25">
      <c r="B36" s="3">
        <v>40701</v>
      </c>
      <c r="C36">
        <v>650</v>
      </c>
      <c r="D36" t="s">
        <v>4</v>
      </c>
    </row>
    <row r="37" spans="2:4" x14ac:dyDescent="0.25">
      <c r="B37" s="3">
        <v>40707</v>
      </c>
      <c r="C37">
        <v>20</v>
      </c>
      <c r="D37" t="s">
        <v>4</v>
      </c>
    </row>
    <row r="38" spans="2:4" x14ac:dyDescent="0.25">
      <c r="B38" s="3">
        <v>40715</v>
      </c>
      <c r="C38">
        <v>211</v>
      </c>
      <c r="D38" t="s">
        <v>4</v>
      </c>
    </row>
    <row r="39" spans="2:4" x14ac:dyDescent="0.25">
      <c r="B39" s="3">
        <v>40721</v>
      </c>
      <c r="C39">
        <v>373</v>
      </c>
      <c r="D39" t="s">
        <v>4</v>
      </c>
    </row>
    <row r="40" spans="2:4" x14ac:dyDescent="0.25">
      <c r="B40" s="3">
        <v>41065</v>
      </c>
      <c r="C40">
        <v>10</v>
      </c>
      <c r="D40" t="s">
        <v>4</v>
      </c>
    </row>
    <row r="41" spans="2:4" x14ac:dyDescent="0.25">
      <c r="B41" s="3">
        <v>41072</v>
      </c>
      <c r="C41">
        <v>240</v>
      </c>
      <c r="D41" t="s">
        <v>4</v>
      </c>
    </row>
    <row r="42" spans="2:4" x14ac:dyDescent="0.25">
      <c r="B42" s="3">
        <v>41079</v>
      </c>
      <c r="C42">
        <v>280</v>
      </c>
      <c r="D42" t="s">
        <v>4</v>
      </c>
    </row>
    <row r="43" spans="2:4" x14ac:dyDescent="0.25">
      <c r="B43" s="3">
        <v>41428</v>
      </c>
      <c r="C43" s="5">
        <v>20</v>
      </c>
      <c r="D43" t="s">
        <v>4</v>
      </c>
    </row>
    <row r="44" spans="2:4" x14ac:dyDescent="0.25">
      <c r="B44" s="3">
        <v>41436</v>
      </c>
      <c r="C44">
        <f>241960*2</f>
        <v>483920</v>
      </c>
      <c r="D44" t="s">
        <v>4</v>
      </c>
    </row>
    <row r="45" spans="2:4" x14ac:dyDescent="0.25">
      <c r="B45" s="3">
        <v>41438</v>
      </c>
      <c r="C45" s="5">
        <v>14000</v>
      </c>
      <c r="D45" t="s">
        <v>4</v>
      </c>
    </row>
    <row r="46" spans="2:4" x14ac:dyDescent="0.25">
      <c r="B46" s="3">
        <v>41439</v>
      </c>
      <c r="C46" s="5">
        <v>10000</v>
      </c>
      <c r="D46" t="s">
        <v>4</v>
      </c>
    </row>
    <row r="47" spans="2:4" x14ac:dyDescent="0.25">
      <c r="B47" s="3">
        <v>41439</v>
      </c>
      <c r="C47" s="5">
        <v>370</v>
      </c>
      <c r="D47" t="s">
        <v>4</v>
      </c>
    </row>
    <row r="48" spans="2:4" x14ac:dyDescent="0.25">
      <c r="B48" s="3">
        <v>41442</v>
      </c>
      <c r="C48" s="5">
        <v>4100</v>
      </c>
      <c r="D48" t="s">
        <v>4</v>
      </c>
    </row>
    <row r="49" spans="1:4" x14ac:dyDescent="0.25">
      <c r="B49" s="3">
        <v>41451</v>
      </c>
      <c r="C49" s="5">
        <v>1100</v>
      </c>
      <c r="D49" t="s">
        <v>4</v>
      </c>
    </row>
    <row r="50" spans="1:4" x14ac:dyDescent="0.25">
      <c r="B50" s="3">
        <v>41452</v>
      </c>
      <c r="C50" s="5">
        <v>620</v>
      </c>
      <c r="D50" t="s">
        <v>4</v>
      </c>
    </row>
    <row r="52" spans="1:4" x14ac:dyDescent="0.25">
      <c r="C52" s="7">
        <f>GEOMEAN(C17:C50)</f>
        <v>272.6060155669602</v>
      </c>
      <c r="D52">
        <f>COUNTA(D17:D50)</f>
        <v>34</v>
      </c>
    </row>
    <row r="54" spans="1:4" x14ac:dyDescent="0.25">
      <c r="A54" t="s">
        <v>14</v>
      </c>
      <c r="B54" s="6" t="s">
        <v>10</v>
      </c>
      <c r="C54" s="6" t="s">
        <v>11</v>
      </c>
      <c r="D54" s="6" t="s">
        <v>2</v>
      </c>
    </row>
    <row r="55" spans="1:4" x14ac:dyDescent="0.25">
      <c r="B55" s="3">
        <v>39638</v>
      </c>
      <c r="C55">
        <v>178</v>
      </c>
      <c r="D55" t="s">
        <v>6</v>
      </c>
    </row>
    <row r="56" spans="1:4" x14ac:dyDescent="0.25">
      <c r="B56" s="3">
        <v>39644</v>
      </c>
      <c r="C56">
        <v>135</v>
      </c>
      <c r="D56" t="s">
        <v>6</v>
      </c>
    </row>
    <row r="57" spans="1:4" x14ac:dyDescent="0.25">
      <c r="B57" s="3">
        <v>39650</v>
      </c>
      <c r="C57">
        <v>184</v>
      </c>
      <c r="D57" t="s">
        <v>6</v>
      </c>
    </row>
    <row r="58" spans="1:4" x14ac:dyDescent="0.25">
      <c r="B58" s="3">
        <v>39657</v>
      </c>
      <c r="C58">
        <v>272</v>
      </c>
      <c r="D58" t="s">
        <v>6</v>
      </c>
    </row>
    <row r="59" spans="1:4" x14ac:dyDescent="0.25">
      <c r="B59" s="3">
        <v>39657</v>
      </c>
      <c r="C59">
        <v>32</v>
      </c>
      <c r="D59" t="s">
        <v>6</v>
      </c>
    </row>
    <row r="60" spans="1:4" x14ac:dyDescent="0.25">
      <c r="B60" s="3">
        <v>40000.555555555555</v>
      </c>
      <c r="C60">
        <v>91</v>
      </c>
      <c r="D60" t="s">
        <v>6</v>
      </c>
    </row>
    <row r="61" spans="1:4" x14ac:dyDescent="0.25">
      <c r="B61" s="3">
        <v>40008.545138888891</v>
      </c>
      <c r="C61">
        <v>80</v>
      </c>
      <c r="D61" t="s">
        <v>6</v>
      </c>
    </row>
    <row r="62" spans="1:4" x14ac:dyDescent="0.25">
      <c r="B62" s="3">
        <v>40015.53402777778</v>
      </c>
      <c r="C62">
        <v>410</v>
      </c>
      <c r="D62" t="s">
        <v>6</v>
      </c>
    </row>
    <row r="63" spans="1:4" x14ac:dyDescent="0.25">
      <c r="B63" s="3">
        <v>40021.602777777778</v>
      </c>
      <c r="C63">
        <v>520</v>
      </c>
      <c r="D63" t="s">
        <v>6</v>
      </c>
    </row>
    <row r="64" spans="1:4" x14ac:dyDescent="0.25">
      <c r="B64" s="3">
        <v>40365.490972222222</v>
      </c>
      <c r="C64">
        <v>580</v>
      </c>
      <c r="D64" t="s">
        <v>6</v>
      </c>
    </row>
    <row r="65" spans="2:4" x14ac:dyDescent="0.25">
      <c r="B65" s="3">
        <v>40371.444444444445</v>
      </c>
      <c r="C65">
        <v>1700</v>
      </c>
      <c r="D65" t="s">
        <v>6</v>
      </c>
    </row>
    <row r="66" spans="2:4" x14ac:dyDescent="0.25">
      <c r="B66" s="3">
        <v>40373.46597222222</v>
      </c>
      <c r="C66">
        <v>1700</v>
      </c>
      <c r="D66" t="s">
        <v>6</v>
      </c>
    </row>
    <row r="67" spans="2:4" x14ac:dyDescent="0.25">
      <c r="B67" s="3">
        <v>40374.620138888888</v>
      </c>
      <c r="C67">
        <v>1700</v>
      </c>
      <c r="D67" t="s">
        <v>6</v>
      </c>
    </row>
    <row r="68" spans="2:4" x14ac:dyDescent="0.25">
      <c r="B68" s="3">
        <v>40375.663194444445</v>
      </c>
      <c r="C68">
        <v>410</v>
      </c>
      <c r="D68" t="s">
        <v>6</v>
      </c>
    </row>
    <row r="69" spans="2:4" x14ac:dyDescent="0.25">
      <c r="B69" s="3">
        <v>40378.427083333336</v>
      </c>
      <c r="C69">
        <v>920</v>
      </c>
      <c r="D69" t="s">
        <v>6</v>
      </c>
    </row>
    <row r="70" spans="2:4" x14ac:dyDescent="0.25">
      <c r="B70" s="3">
        <v>40379.49722222222</v>
      </c>
      <c r="C70">
        <v>730</v>
      </c>
      <c r="D70" t="s">
        <v>6</v>
      </c>
    </row>
    <row r="71" spans="2:4" x14ac:dyDescent="0.25">
      <c r="B71" s="3">
        <v>40380.555555555555</v>
      </c>
      <c r="C71">
        <v>1300</v>
      </c>
      <c r="D71" t="s">
        <v>6</v>
      </c>
    </row>
    <row r="72" spans="2:4" x14ac:dyDescent="0.25">
      <c r="B72" s="3">
        <v>40381.625</v>
      </c>
      <c r="C72">
        <f>2400*2</f>
        <v>4800</v>
      </c>
      <c r="D72" t="s">
        <v>6</v>
      </c>
    </row>
    <row r="73" spans="2:4" x14ac:dyDescent="0.25">
      <c r="B73" s="3">
        <v>40385.449305555558</v>
      </c>
      <c r="C73">
        <v>2400</v>
      </c>
      <c r="D73" t="s">
        <v>6</v>
      </c>
    </row>
    <row r="74" spans="2:4" x14ac:dyDescent="0.25">
      <c r="B74" s="3">
        <v>40386.430555555555</v>
      </c>
      <c r="C74">
        <f>2400*2</f>
        <v>4800</v>
      </c>
      <c r="D74" t="s">
        <v>6</v>
      </c>
    </row>
    <row r="75" spans="2:4" x14ac:dyDescent="0.25">
      <c r="B75" s="3">
        <v>40387.65347222222</v>
      </c>
      <c r="C75">
        <v>650</v>
      </c>
      <c r="D75" t="s">
        <v>6</v>
      </c>
    </row>
    <row r="76" spans="2:4" x14ac:dyDescent="0.25">
      <c r="B76" s="3">
        <v>40388.604861111111</v>
      </c>
      <c r="C76">
        <f>2400*2</f>
        <v>4800</v>
      </c>
      <c r="D76" t="s">
        <v>6</v>
      </c>
    </row>
    <row r="77" spans="2:4" x14ac:dyDescent="0.25">
      <c r="B77" s="3">
        <v>40729</v>
      </c>
      <c r="C77">
        <v>256</v>
      </c>
      <c r="D77" t="s">
        <v>4</v>
      </c>
    </row>
    <row r="78" spans="2:4" x14ac:dyDescent="0.25">
      <c r="B78" s="3">
        <v>40736</v>
      </c>
      <c r="C78">
        <v>132</v>
      </c>
      <c r="D78" t="s">
        <v>4</v>
      </c>
    </row>
    <row r="79" spans="2:4" x14ac:dyDescent="0.25">
      <c r="B79" s="3">
        <v>40743</v>
      </c>
      <c r="C79">
        <v>171</v>
      </c>
      <c r="D79" t="s">
        <v>4</v>
      </c>
    </row>
    <row r="80" spans="2:4" x14ac:dyDescent="0.25">
      <c r="B80" s="3">
        <v>40749</v>
      </c>
      <c r="C80">
        <v>63</v>
      </c>
      <c r="D80" t="s">
        <v>4</v>
      </c>
    </row>
    <row r="81" spans="1:4" x14ac:dyDescent="0.25">
      <c r="B81" s="3">
        <v>41092</v>
      </c>
      <c r="C81">
        <v>10</v>
      </c>
      <c r="D81" t="s">
        <v>4</v>
      </c>
    </row>
    <row r="82" spans="1:4" x14ac:dyDescent="0.25">
      <c r="B82" s="3">
        <v>41099</v>
      </c>
      <c r="C82">
        <v>170</v>
      </c>
      <c r="D82" t="s">
        <v>4</v>
      </c>
    </row>
    <row r="83" spans="1:4" x14ac:dyDescent="0.25">
      <c r="B83" s="3">
        <v>41106</v>
      </c>
      <c r="C83">
        <v>170</v>
      </c>
      <c r="D83" t="s">
        <v>4</v>
      </c>
    </row>
    <row r="84" spans="1:4" x14ac:dyDescent="0.25">
      <c r="B84" s="3">
        <v>41113</v>
      </c>
      <c r="C84">
        <v>170</v>
      </c>
      <c r="D84" t="s">
        <v>4</v>
      </c>
    </row>
    <row r="85" spans="1:4" x14ac:dyDescent="0.25">
      <c r="B85" s="3">
        <v>41120</v>
      </c>
      <c r="C85">
        <v>1300</v>
      </c>
      <c r="D85" t="s">
        <v>4</v>
      </c>
    </row>
    <row r="86" spans="1:4" x14ac:dyDescent="0.25">
      <c r="B86" s="3">
        <v>41121</v>
      </c>
      <c r="C86" t="s">
        <v>5</v>
      </c>
      <c r="D86" t="s">
        <v>4</v>
      </c>
    </row>
    <row r="87" spans="1:4" x14ac:dyDescent="0.25">
      <c r="B87" s="3">
        <v>41456</v>
      </c>
      <c r="C87" s="5">
        <v>52</v>
      </c>
      <c r="D87" t="s">
        <v>4</v>
      </c>
    </row>
    <row r="88" spans="1:4" x14ac:dyDescent="0.25">
      <c r="B88" s="3">
        <v>41463</v>
      </c>
      <c r="C88" s="5">
        <v>63</v>
      </c>
      <c r="D88" t="s">
        <v>4</v>
      </c>
    </row>
    <row r="89" spans="1:4" x14ac:dyDescent="0.25">
      <c r="B89" s="3">
        <v>41470</v>
      </c>
      <c r="C89" s="5">
        <v>190</v>
      </c>
      <c r="D89" t="s">
        <v>4</v>
      </c>
    </row>
    <row r="90" spans="1:4" x14ac:dyDescent="0.25">
      <c r="B90" s="3">
        <v>41477</v>
      </c>
      <c r="C90" s="5">
        <v>10</v>
      </c>
      <c r="D90" t="s">
        <v>4</v>
      </c>
    </row>
    <row r="91" spans="1:4" x14ac:dyDescent="0.25">
      <c r="B91" s="3">
        <v>41484</v>
      </c>
      <c r="C91" s="5">
        <v>86</v>
      </c>
      <c r="D91" t="s">
        <v>4</v>
      </c>
    </row>
    <row r="93" spans="1:4" x14ac:dyDescent="0.25">
      <c r="C93" s="7">
        <f>GEOMEAN(C55:C91)</f>
        <v>298.85744090165844</v>
      </c>
      <c r="D93">
        <f>COUNTA(D55:D91)</f>
        <v>37</v>
      </c>
    </row>
    <row r="95" spans="1:4" x14ac:dyDescent="0.25">
      <c r="A95" t="s">
        <v>15</v>
      </c>
      <c r="B95" s="6" t="s">
        <v>10</v>
      </c>
      <c r="C95" s="6" t="s">
        <v>11</v>
      </c>
      <c r="D95" s="6" t="s">
        <v>2</v>
      </c>
    </row>
    <row r="96" spans="1:4" x14ac:dyDescent="0.25">
      <c r="B96" s="3">
        <v>39666</v>
      </c>
      <c r="C96">
        <v>214</v>
      </c>
      <c r="D96" t="s">
        <v>6</v>
      </c>
    </row>
    <row r="97" spans="2:4" x14ac:dyDescent="0.25">
      <c r="B97" s="3">
        <v>39671</v>
      </c>
      <c r="C97">
        <v>10</v>
      </c>
      <c r="D97" t="s">
        <v>6</v>
      </c>
    </row>
    <row r="98" spans="2:4" x14ac:dyDescent="0.25">
      <c r="B98" s="3">
        <v>39678</v>
      </c>
      <c r="C98">
        <v>56</v>
      </c>
      <c r="D98" t="s">
        <v>6</v>
      </c>
    </row>
    <row r="99" spans="2:4" x14ac:dyDescent="0.25">
      <c r="B99" s="3">
        <v>39685</v>
      </c>
      <c r="C99">
        <v>23</v>
      </c>
      <c r="D99" t="s">
        <v>6</v>
      </c>
    </row>
    <row r="100" spans="2:4" x14ac:dyDescent="0.25">
      <c r="B100" s="3">
        <v>40028.541666666664</v>
      </c>
      <c r="C100">
        <v>76</v>
      </c>
      <c r="D100" t="s">
        <v>6</v>
      </c>
    </row>
    <row r="101" spans="2:4" x14ac:dyDescent="0.25">
      <c r="B101" s="3">
        <v>40035.594444444447</v>
      </c>
      <c r="C101">
        <v>980</v>
      </c>
      <c r="D101" t="s">
        <v>6</v>
      </c>
    </row>
    <row r="102" spans="2:4" x14ac:dyDescent="0.25">
      <c r="B102" s="3">
        <v>40037.405555555553</v>
      </c>
      <c r="C102">
        <v>1100</v>
      </c>
      <c r="D102" t="s">
        <v>6</v>
      </c>
    </row>
    <row r="103" spans="2:4" x14ac:dyDescent="0.25">
      <c r="B103" s="3">
        <v>40038.397916666669</v>
      </c>
      <c r="C103">
        <v>64</v>
      </c>
      <c r="D103" t="s">
        <v>6</v>
      </c>
    </row>
    <row r="104" spans="2:4" x14ac:dyDescent="0.25">
      <c r="B104" s="3">
        <v>40042.40625</v>
      </c>
      <c r="C104">
        <v>24</v>
      </c>
      <c r="D104" t="s">
        <v>6</v>
      </c>
    </row>
    <row r="105" spans="2:4" x14ac:dyDescent="0.25">
      <c r="B105" s="3">
        <v>40050.456944444442</v>
      </c>
      <c r="C105">
        <v>53</v>
      </c>
      <c r="D105" t="s">
        <v>6</v>
      </c>
    </row>
    <row r="106" spans="2:4" x14ac:dyDescent="0.25">
      <c r="B106" s="3">
        <v>40392.468055555553</v>
      </c>
      <c r="C106">
        <v>360</v>
      </c>
      <c r="D106" t="s">
        <v>6</v>
      </c>
    </row>
    <row r="107" spans="2:4" x14ac:dyDescent="0.25">
      <c r="B107" s="3">
        <v>40393.544444444444</v>
      </c>
      <c r="C107">
        <v>110</v>
      </c>
      <c r="D107" t="s">
        <v>6</v>
      </c>
    </row>
    <row r="108" spans="2:4" x14ac:dyDescent="0.25">
      <c r="B108" s="3">
        <v>40394.587500000001</v>
      </c>
      <c r="C108">
        <v>300</v>
      </c>
      <c r="D108" t="s">
        <v>6</v>
      </c>
    </row>
    <row r="109" spans="2:4" x14ac:dyDescent="0.25">
      <c r="B109" s="3">
        <v>40395.621527777781</v>
      </c>
      <c r="C109">
        <v>210</v>
      </c>
      <c r="D109" t="s">
        <v>6</v>
      </c>
    </row>
    <row r="110" spans="2:4" x14ac:dyDescent="0.25">
      <c r="B110" s="3">
        <v>40396.59375</v>
      </c>
      <c r="C110">
        <v>410</v>
      </c>
      <c r="D110" t="s">
        <v>6</v>
      </c>
    </row>
    <row r="111" spans="2:4" x14ac:dyDescent="0.25">
      <c r="B111" s="3">
        <v>40399.50277777778</v>
      </c>
      <c r="C111">
        <v>1400</v>
      </c>
      <c r="D111" t="s">
        <v>6</v>
      </c>
    </row>
    <row r="112" spans="2:4" x14ac:dyDescent="0.25">
      <c r="B112" s="3">
        <v>40400.613194444442</v>
      </c>
      <c r="C112">
        <f>2400*2</f>
        <v>4800</v>
      </c>
      <c r="D112" t="s">
        <v>6</v>
      </c>
    </row>
    <row r="113" spans="2:4" x14ac:dyDescent="0.25">
      <c r="B113" s="3">
        <v>40402.575694444444</v>
      </c>
      <c r="C113">
        <f>2400*2</f>
        <v>4800</v>
      </c>
      <c r="D113" t="s">
        <v>6</v>
      </c>
    </row>
    <row r="114" spans="2:4" x14ac:dyDescent="0.25">
      <c r="B114" s="3">
        <v>40403.409722222219</v>
      </c>
      <c r="C114">
        <v>1100</v>
      </c>
      <c r="D114" t="s">
        <v>6</v>
      </c>
    </row>
    <row r="115" spans="2:4" x14ac:dyDescent="0.25">
      <c r="B115" s="3">
        <v>40406.547222222223</v>
      </c>
      <c r="C115">
        <v>980</v>
      </c>
      <c r="D115" t="s">
        <v>6</v>
      </c>
    </row>
    <row r="116" spans="2:4" x14ac:dyDescent="0.25">
      <c r="B116" s="3">
        <v>40407.439583333333</v>
      </c>
      <c r="C116">
        <v>1100</v>
      </c>
      <c r="D116" t="s">
        <v>6</v>
      </c>
    </row>
    <row r="117" spans="2:4" x14ac:dyDescent="0.25">
      <c r="B117" s="3">
        <v>40409.487500000003</v>
      </c>
      <c r="C117">
        <f>2400*2</f>
        <v>4800</v>
      </c>
      <c r="D117" t="s">
        <v>6</v>
      </c>
    </row>
    <row r="118" spans="2:4" x14ac:dyDescent="0.25">
      <c r="B118" s="3">
        <v>40414.519444444442</v>
      </c>
      <c r="C118">
        <v>2400</v>
      </c>
      <c r="D118" t="s">
        <v>6</v>
      </c>
    </row>
    <row r="119" spans="2:4" x14ac:dyDescent="0.25">
      <c r="B119" s="3">
        <v>40415.720138888886</v>
      </c>
      <c r="C119">
        <v>280</v>
      </c>
      <c r="D119" t="s">
        <v>6</v>
      </c>
    </row>
    <row r="120" spans="2:4" x14ac:dyDescent="0.25">
      <c r="B120" s="3">
        <v>40421.583333333336</v>
      </c>
      <c r="C120">
        <v>79</v>
      </c>
      <c r="D120" t="s">
        <v>6</v>
      </c>
    </row>
    <row r="121" spans="2:4" x14ac:dyDescent="0.25">
      <c r="B121" s="3">
        <v>40757</v>
      </c>
      <c r="C121">
        <v>20</v>
      </c>
      <c r="D121" t="s">
        <v>4</v>
      </c>
    </row>
    <row r="122" spans="2:4" x14ac:dyDescent="0.25">
      <c r="B122" s="3">
        <v>40763</v>
      </c>
      <c r="C122">
        <v>110</v>
      </c>
      <c r="D122" t="s">
        <v>4</v>
      </c>
    </row>
    <row r="123" spans="2:4" x14ac:dyDescent="0.25">
      <c r="B123" s="3">
        <v>40770</v>
      </c>
      <c r="C123">
        <v>10</v>
      </c>
      <c r="D123" t="s">
        <v>4</v>
      </c>
    </row>
    <row r="124" spans="2:4" x14ac:dyDescent="0.25">
      <c r="B124" s="3">
        <v>40777</v>
      </c>
      <c r="C124">
        <v>5</v>
      </c>
      <c r="D124" t="s">
        <v>4</v>
      </c>
    </row>
    <row r="125" spans="2:4" x14ac:dyDescent="0.25">
      <c r="B125" s="3">
        <v>40784</v>
      </c>
      <c r="C125">
        <v>10</v>
      </c>
      <c r="D125" t="s">
        <v>4</v>
      </c>
    </row>
    <row r="126" spans="2:4" x14ac:dyDescent="0.25">
      <c r="B126" s="3">
        <v>41122</v>
      </c>
      <c r="C126">
        <v>470</v>
      </c>
      <c r="D126" t="s">
        <v>4</v>
      </c>
    </row>
    <row r="127" spans="2:4" x14ac:dyDescent="0.25">
      <c r="B127" s="3">
        <v>41127</v>
      </c>
      <c r="C127">
        <v>74</v>
      </c>
      <c r="D127" t="s">
        <v>4</v>
      </c>
    </row>
    <row r="128" spans="2:4" x14ac:dyDescent="0.25">
      <c r="B128" s="3">
        <v>41134</v>
      </c>
      <c r="C128">
        <v>2700</v>
      </c>
      <c r="D128" t="s">
        <v>4</v>
      </c>
    </row>
    <row r="129" spans="1:4" x14ac:dyDescent="0.25">
      <c r="B129" s="3">
        <v>41141</v>
      </c>
      <c r="C129">
        <v>240</v>
      </c>
      <c r="D129" t="s">
        <v>4</v>
      </c>
    </row>
    <row r="130" spans="1:4" x14ac:dyDescent="0.25">
      <c r="B130" s="3">
        <v>41135</v>
      </c>
      <c r="C130">
        <v>680</v>
      </c>
      <c r="D130" t="s">
        <v>4</v>
      </c>
    </row>
    <row r="131" spans="1:4" x14ac:dyDescent="0.25">
      <c r="B131" s="3">
        <v>41148</v>
      </c>
      <c r="C131">
        <v>95</v>
      </c>
      <c r="D131" t="s">
        <v>4</v>
      </c>
    </row>
    <row r="132" spans="1:4" x14ac:dyDescent="0.25">
      <c r="B132" s="3">
        <v>41492</v>
      </c>
      <c r="C132" s="5">
        <v>41</v>
      </c>
      <c r="D132" t="s">
        <v>4</v>
      </c>
    </row>
    <row r="133" spans="1:4" x14ac:dyDescent="0.25">
      <c r="B133" s="3">
        <v>41498</v>
      </c>
      <c r="C133" s="5">
        <v>75</v>
      </c>
      <c r="D133" t="s">
        <v>4</v>
      </c>
    </row>
    <row r="134" spans="1:4" x14ac:dyDescent="0.25">
      <c r="B134" s="3">
        <v>41505</v>
      </c>
      <c r="C134" s="5">
        <v>10</v>
      </c>
      <c r="D134" t="s">
        <v>4</v>
      </c>
    </row>
    <row r="135" spans="1:4" x14ac:dyDescent="0.25">
      <c r="B135" s="3">
        <v>41513</v>
      </c>
      <c r="C135" s="5">
        <v>110</v>
      </c>
      <c r="D135" t="s">
        <v>4</v>
      </c>
    </row>
    <row r="136" spans="1:4" x14ac:dyDescent="0.25">
      <c r="B136" s="3">
        <v>41521</v>
      </c>
      <c r="C136" s="5">
        <v>41</v>
      </c>
      <c r="D136" t="s">
        <v>4</v>
      </c>
    </row>
    <row r="138" spans="1:4" x14ac:dyDescent="0.25">
      <c r="C138" s="7">
        <f>GEOMEAN(C96:C136)</f>
        <v>171.5465322042011</v>
      </c>
      <c r="D138">
        <f>COUNTA(D96:D136)</f>
        <v>41</v>
      </c>
    </row>
    <row r="140" spans="1:4" x14ac:dyDescent="0.25">
      <c r="A140" t="s">
        <v>16</v>
      </c>
      <c r="B140" s="6" t="s">
        <v>10</v>
      </c>
      <c r="C140" s="6" t="s">
        <v>11</v>
      </c>
      <c r="D140" s="6" t="s">
        <v>2</v>
      </c>
    </row>
    <row r="141" spans="1:4" x14ac:dyDescent="0.25">
      <c r="B141" s="3">
        <v>39693</v>
      </c>
      <c r="C141">
        <v>96</v>
      </c>
      <c r="D141" t="s">
        <v>6</v>
      </c>
    </row>
    <row r="142" spans="1:4" x14ac:dyDescent="0.25">
      <c r="B142" s="3">
        <v>40059.451388888891</v>
      </c>
      <c r="C142">
        <v>120</v>
      </c>
      <c r="D142" t="s">
        <v>6</v>
      </c>
    </row>
    <row r="143" spans="1:4" x14ac:dyDescent="0.25">
      <c r="B143" s="3">
        <v>40793</v>
      </c>
      <c r="C143">
        <v>228</v>
      </c>
      <c r="D143" t="s">
        <v>4</v>
      </c>
    </row>
    <row r="145" spans="3:4" x14ac:dyDescent="0.25">
      <c r="C145" s="7">
        <f>GEOMEAN(C141:C143)</f>
        <v>137.97352989467595</v>
      </c>
      <c r="D145">
        <f>COUNTA(D141:D143)</f>
        <v>3</v>
      </c>
    </row>
  </sheetData>
  <sortState ref="B9:D137">
    <sortCondition ref="B9:B13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13"/>
  <sheetViews>
    <sheetView zoomScaleNormal="100" workbookViewId="0">
      <selection activeCell="C111" sqref="C111"/>
    </sheetView>
  </sheetViews>
  <sheetFormatPr defaultRowHeight="15" x14ac:dyDescent="0.25"/>
  <cols>
    <col min="1" max="1" width="15.85546875" bestFit="1" customWidth="1"/>
    <col min="2" max="2" width="19" bestFit="1" customWidth="1"/>
    <col min="3" max="3" width="13.5703125" bestFit="1" customWidth="1"/>
    <col min="6" max="6" width="10.85546875" bestFit="1" customWidth="1"/>
    <col min="7" max="7" width="11.42578125" bestFit="1" customWidth="1"/>
    <col min="8" max="8" width="11.285156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41</v>
      </c>
      <c r="C2" t="s">
        <v>29</v>
      </c>
      <c r="D2">
        <v>805400</v>
      </c>
      <c r="E2">
        <v>1491284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5"/>
      <c r="H5" s="16"/>
    </row>
    <row r="6" spans="1:8" x14ac:dyDescent="0.25">
      <c r="B6" s="3">
        <v>41051</v>
      </c>
      <c r="C6">
        <v>52</v>
      </c>
      <c r="D6" t="s">
        <v>4</v>
      </c>
      <c r="F6" s="10" t="s">
        <v>13</v>
      </c>
      <c r="G6" s="15">
        <f>C42</f>
        <v>121.42613990992029</v>
      </c>
      <c r="H6" s="16">
        <f>D42</f>
        <v>28</v>
      </c>
    </row>
    <row r="7" spans="1:8" x14ac:dyDescent="0.25">
      <c r="B7" s="3">
        <v>41058</v>
      </c>
      <c r="C7">
        <v>75</v>
      </c>
      <c r="D7" t="s">
        <v>4</v>
      </c>
      <c r="F7" s="10" t="s">
        <v>14</v>
      </c>
      <c r="G7" s="14">
        <f>C79</f>
        <v>137.61894695022352</v>
      </c>
      <c r="H7" s="16">
        <f>D79</f>
        <v>33</v>
      </c>
    </row>
    <row r="8" spans="1:8" x14ac:dyDescent="0.25">
      <c r="B8" s="3">
        <v>41416</v>
      </c>
      <c r="C8" s="5">
        <v>10</v>
      </c>
      <c r="D8" t="s">
        <v>4</v>
      </c>
      <c r="F8" s="10" t="s">
        <v>17</v>
      </c>
      <c r="G8" s="15">
        <f>C110</f>
        <v>46.335805761125378</v>
      </c>
      <c r="H8" s="16">
        <f>D110</f>
        <v>27</v>
      </c>
    </row>
    <row r="9" spans="1:8" x14ac:dyDescent="0.25">
      <c r="B9" s="3">
        <v>41423</v>
      </c>
      <c r="C9" s="5">
        <v>364</v>
      </c>
      <c r="D9" t="s">
        <v>4</v>
      </c>
      <c r="F9" s="10" t="s">
        <v>16</v>
      </c>
      <c r="G9" s="15"/>
      <c r="H9" s="16"/>
    </row>
    <row r="12" spans="1:8" x14ac:dyDescent="0.25">
      <c r="A12" t="s">
        <v>13</v>
      </c>
      <c r="B12" s="6" t="s">
        <v>10</v>
      </c>
      <c r="C12" s="6" t="s">
        <v>11</v>
      </c>
      <c r="D12" s="6" t="s">
        <v>2</v>
      </c>
    </row>
    <row r="13" spans="1:8" x14ac:dyDescent="0.25">
      <c r="B13" s="3">
        <v>39609</v>
      </c>
      <c r="C13">
        <v>83</v>
      </c>
      <c r="D13" t="s">
        <v>6</v>
      </c>
    </row>
    <row r="14" spans="1:8" x14ac:dyDescent="0.25">
      <c r="B14" s="3">
        <v>39611</v>
      </c>
      <c r="C14">
        <v>26</v>
      </c>
      <c r="D14" t="s">
        <v>6</v>
      </c>
    </row>
    <row r="15" spans="1:8" x14ac:dyDescent="0.25">
      <c r="B15" s="3">
        <v>39615</v>
      </c>
      <c r="C15">
        <v>488</v>
      </c>
      <c r="D15" t="s">
        <v>6</v>
      </c>
    </row>
    <row r="16" spans="1:8" x14ac:dyDescent="0.25">
      <c r="B16" s="3">
        <v>39622</v>
      </c>
      <c r="C16">
        <v>2</v>
      </c>
      <c r="D16" t="s">
        <v>6</v>
      </c>
    </row>
    <row r="17" spans="2:4" x14ac:dyDescent="0.25">
      <c r="B17" s="3">
        <v>39629</v>
      </c>
      <c r="C17">
        <v>166</v>
      </c>
      <c r="D17" t="s">
        <v>6</v>
      </c>
    </row>
    <row r="18" spans="2:4" x14ac:dyDescent="0.25">
      <c r="B18" s="3">
        <v>39965</v>
      </c>
      <c r="C18">
        <v>73</v>
      </c>
      <c r="D18" t="s">
        <v>6</v>
      </c>
    </row>
    <row r="19" spans="2:4" x14ac:dyDescent="0.25">
      <c r="B19" s="3">
        <v>39973</v>
      </c>
      <c r="C19">
        <v>240</v>
      </c>
      <c r="D19" t="s">
        <v>6</v>
      </c>
    </row>
    <row r="20" spans="2:4" x14ac:dyDescent="0.25">
      <c r="B20" s="3">
        <v>39979</v>
      </c>
      <c r="C20">
        <v>46</v>
      </c>
      <c r="D20" t="s">
        <v>6</v>
      </c>
    </row>
    <row r="21" spans="2:4" x14ac:dyDescent="0.25">
      <c r="B21" s="3">
        <v>39986</v>
      </c>
      <c r="C21">
        <v>98</v>
      </c>
      <c r="D21" t="s">
        <v>6</v>
      </c>
    </row>
    <row r="22" spans="2:4" x14ac:dyDescent="0.25">
      <c r="B22" s="3">
        <v>39993</v>
      </c>
      <c r="C22">
        <v>150</v>
      </c>
      <c r="D22" t="s">
        <v>6</v>
      </c>
    </row>
    <row r="23" spans="2:4" x14ac:dyDescent="0.25">
      <c r="B23" s="3">
        <v>40336.489583333336</v>
      </c>
      <c r="C23">
        <v>730</v>
      </c>
      <c r="D23" t="s">
        <v>6</v>
      </c>
    </row>
    <row r="24" spans="2:4" x14ac:dyDescent="0.25">
      <c r="B24" s="3">
        <v>40345.615972222222</v>
      </c>
      <c r="C24">
        <v>320</v>
      </c>
      <c r="D24" t="s">
        <v>6</v>
      </c>
    </row>
    <row r="25" spans="2:4" x14ac:dyDescent="0.25">
      <c r="B25" s="3">
        <v>40352.571527777778</v>
      </c>
      <c r="C25">
        <f>2400*2</f>
        <v>4800</v>
      </c>
      <c r="D25" t="s">
        <v>6</v>
      </c>
    </row>
    <row r="26" spans="2:4" x14ac:dyDescent="0.25">
      <c r="B26" s="3">
        <v>40353.708333333336</v>
      </c>
      <c r="C26">
        <v>650</v>
      </c>
      <c r="D26" t="s">
        <v>6</v>
      </c>
    </row>
    <row r="27" spans="2:4" x14ac:dyDescent="0.25">
      <c r="B27" s="3">
        <v>40359.53125</v>
      </c>
      <c r="C27">
        <v>120</v>
      </c>
      <c r="D27" t="s">
        <v>6</v>
      </c>
    </row>
    <row r="28" spans="2:4" x14ac:dyDescent="0.25">
      <c r="B28" s="3">
        <v>40701</v>
      </c>
      <c r="C28">
        <v>5</v>
      </c>
      <c r="D28" t="s">
        <v>4</v>
      </c>
    </row>
    <row r="29" spans="2:4" x14ac:dyDescent="0.25">
      <c r="B29" s="3">
        <v>40708</v>
      </c>
      <c r="C29">
        <v>52</v>
      </c>
      <c r="D29" t="s">
        <v>4</v>
      </c>
    </row>
    <row r="30" spans="2:4" x14ac:dyDescent="0.25">
      <c r="B30" s="3">
        <v>40714</v>
      </c>
      <c r="C30">
        <v>121</v>
      </c>
      <c r="D30" t="s">
        <v>4</v>
      </c>
    </row>
    <row r="31" spans="2:4" x14ac:dyDescent="0.25">
      <c r="B31" s="3">
        <v>40722</v>
      </c>
      <c r="C31">
        <v>148</v>
      </c>
      <c r="D31" t="s">
        <v>4</v>
      </c>
    </row>
    <row r="32" spans="2:4" x14ac:dyDescent="0.25">
      <c r="B32" s="3">
        <v>41065</v>
      </c>
      <c r="C32">
        <v>63</v>
      </c>
      <c r="D32" t="s">
        <v>4</v>
      </c>
    </row>
    <row r="33" spans="1:4" x14ac:dyDescent="0.25">
      <c r="B33" s="3">
        <v>41072</v>
      </c>
      <c r="C33">
        <v>140</v>
      </c>
      <c r="D33" t="s">
        <v>4</v>
      </c>
    </row>
    <row r="34" spans="1:4" x14ac:dyDescent="0.25">
      <c r="B34" s="3">
        <v>41079</v>
      </c>
      <c r="C34">
        <v>30</v>
      </c>
      <c r="D34" t="s">
        <v>4</v>
      </c>
    </row>
    <row r="35" spans="1:4" x14ac:dyDescent="0.25">
      <c r="B35" s="3">
        <v>41087</v>
      </c>
      <c r="C35">
        <v>30</v>
      </c>
      <c r="D35" t="s">
        <v>4</v>
      </c>
    </row>
    <row r="36" spans="1:4" x14ac:dyDescent="0.25">
      <c r="B36" s="3">
        <v>41428</v>
      </c>
      <c r="C36" s="5">
        <v>41</v>
      </c>
      <c r="D36" t="s">
        <v>4</v>
      </c>
    </row>
    <row r="37" spans="1:4" x14ac:dyDescent="0.25">
      <c r="B37" s="3">
        <v>41436</v>
      </c>
      <c r="C37" s="5">
        <v>650</v>
      </c>
      <c r="D37" t="s">
        <v>4</v>
      </c>
    </row>
    <row r="38" spans="1:4" x14ac:dyDescent="0.25">
      <c r="B38" s="3">
        <v>41443</v>
      </c>
      <c r="C38" s="5">
        <v>97</v>
      </c>
      <c r="D38" t="s">
        <v>4</v>
      </c>
    </row>
    <row r="39" spans="1:4" x14ac:dyDescent="0.25">
      <c r="B39" s="3">
        <v>41451</v>
      </c>
      <c r="C39" s="5">
        <v>1700</v>
      </c>
      <c r="D39" t="s">
        <v>4</v>
      </c>
    </row>
    <row r="40" spans="1:4" x14ac:dyDescent="0.25">
      <c r="B40" s="3">
        <v>41452</v>
      </c>
      <c r="C40" s="5">
        <v>390</v>
      </c>
      <c r="D40" t="s">
        <v>4</v>
      </c>
    </row>
    <row r="42" spans="1:4" x14ac:dyDescent="0.25">
      <c r="C42" s="7">
        <f>GEOMEAN(C13:C40)</f>
        <v>121.42613990992029</v>
      </c>
      <c r="D42">
        <f>COUNTA(D13:D40)</f>
        <v>28</v>
      </c>
    </row>
    <row r="44" spans="1:4" x14ac:dyDescent="0.25">
      <c r="A44" t="s">
        <v>14</v>
      </c>
      <c r="B44" s="6" t="s">
        <v>10</v>
      </c>
      <c r="C44" s="6" t="s">
        <v>11</v>
      </c>
      <c r="D44" s="6" t="s">
        <v>2</v>
      </c>
    </row>
    <row r="45" spans="1:4" x14ac:dyDescent="0.25">
      <c r="B45" s="3">
        <v>39638</v>
      </c>
      <c r="C45">
        <v>285</v>
      </c>
      <c r="D45" t="s">
        <v>6</v>
      </c>
    </row>
    <row r="46" spans="1:4" x14ac:dyDescent="0.25">
      <c r="B46" s="3">
        <v>39643</v>
      </c>
      <c r="C46">
        <v>37</v>
      </c>
      <c r="D46" t="s">
        <v>6</v>
      </c>
    </row>
    <row r="47" spans="1:4" x14ac:dyDescent="0.25">
      <c r="B47" s="3">
        <v>39650</v>
      </c>
      <c r="C47">
        <v>26</v>
      </c>
      <c r="D47" t="s">
        <v>6</v>
      </c>
    </row>
    <row r="48" spans="1:4" x14ac:dyDescent="0.25">
      <c r="B48" s="3">
        <v>39654</v>
      </c>
      <c r="C48">
        <v>225</v>
      </c>
      <c r="D48" t="s">
        <v>6</v>
      </c>
    </row>
    <row r="49" spans="2:4" x14ac:dyDescent="0.25">
      <c r="B49" s="3">
        <v>39657</v>
      </c>
      <c r="C49">
        <v>30</v>
      </c>
      <c r="D49" t="s">
        <v>6</v>
      </c>
    </row>
    <row r="50" spans="2:4" x14ac:dyDescent="0.25">
      <c r="B50" s="3">
        <v>40001.509027777778</v>
      </c>
      <c r="C50">
        <v>250</v>
      </c>
      <c r="D50" t="s">
        <v>6</v>
      </c>
    </row>
    <row r="51" spans="2:4" x14ac:dyDescent="0.25">
      <c r="B51" s="3">
        <v>40007.588194444441</v>
      </c>
      <c r="C51">
        <v>9</v>
      </c>
      <c r="D51" t="s">
        <v>6</v>
      </c>
    </row>
    <row r="52" spans="2:4" x14ac:dyDescent="0.25">
      <c r="B52" s="3">
        <v>40011</v>
      </c>
      <c r="C52">
        <v>96</v>
      </c>
      <c r="D52" t="s">
        <v>6</v>
      </c>
    </row>
    <row r="53" spans="2:4" x14ac:dyDescent="0.25">
      <c r="B53" s="3">
        <v>40014.618055555555</v>
      </c>
      <c r="C53">
        <v>490</v>
      </c>
      <c r="D53" t="s">
        <v>6</v>
      </c>
    </row>
    <row r="54" spans="2:4" x14ac:dyDescent="0.25">
      <c r="B54" s="3">
        <v>40015</v>
      </c>
      <c r="D54" t="s">
        <v>6</v>
      </c>
    </row>
    <row r="55" spans="2:4" x14ac:dyDescent="0.25">
      <c r="B55" s="3">
        <v>40021.538194444445</v>
      </c>
      <c r="C55">
        <v>120</v>
      </c>
      <c r="D55" t="s">
        <v>6</v>
      </c>
    </row>
    <row r="56" spans="2:4" x14ac:dyDescent="0.25">
      <c r="B56" s="3">
        <v>40365.538888888892</v>
      </c>
      <c r="C56">
        <v>46</v>
      </c>
      <c r="D56" t="s">
        <v>6</v>
      </c>
    </row>
    <row r="57" spans="2:4" x14ac:dyDescent="0.25">
      <c r="B57" s="3">
        <v>40371.493055555555</v>
      </c>
      <c r="C57">
        <v>37</v>
      </c>
      <c r="D57" t="s">
        <v>6</v>
      </c>
    </row>
    <row r="58" spans="2:4" x14ac:dyDescent="0.25">
      <c r="B58" s="3">
        <v>40378.546527777777</v>
      </c>
      <c r="C58">
        <v>33</v>
      </c>
      <c r="D58" t="s">
        <v>6</v>
      </c>
    </row>
    <row r="59" spans="2:4" x14ac:dyDescent="0.25">
      <c r="B59" s="3">
        <v>40385.504861111112</v>
      </c>
      <c r="C59">
        <v>93</v>
      </c>
      <c r="D59" t="s">
        <v>6</v>
      </c>
    </row>
    <row r="60" spans="2:4" x14ac:dyDescent="0.25">
      <c r="B60" s="3">
        <v>40729</v>
      </c>
      <c r="C60">
        <v>98</v>
      </c>
      <c r="D60" t="s">
        <v>4</v>
      </c>
    </row>
    <row r="61" spans="2:4" x14ac:dyDescent="0.25">
      <c r="B61" s="3">
        <v>40737</v>
      </c>
      <c r="C61">
        <v>5475</v>
      </c>
      <c r="D61" t="s">
        <v>4</v>
      </c>
    </row>
    <row r="62" spans="2:4" x14ac:dyDescent="0.25">
      <c r="B62" s="3">
        <v>40738</v>
      </c>
      <c r="C62">
        <v>857</v>
      </c>
      <c r="D62" t="s">
        <v>4</v>
      </c>
    </row>
    <row r="63" spans="2:4" x14ac:dyDescent="0.25">
      <c r="B63" s="3">
        <v>40739</v>
      </c>
      <c r="C63">
        <v>156</v>
      </c>
      <c r="D63" t="s">
        <v>4</v>
      </c>
    </row>
    <row r="64" spans="2:4" x14ac:dyDescent="0.25">
      <c r="B64" s="3">
        <v>40744</v>
      </c>
      <c r="C64">
        <v>631</v>
      </c>
      <c r="D64" t="s">
        <v>4</v>
      </c>
    </row>
    <row r="65" spans="2:4" x14ac:dyDescent="0.25">
      <c r="B65" s="3">
        <v>40749</v>
      </c>
      <c r="C65">
        <v>85</v>
      </c>
      <c r="D65" t="s">
        <v>4</v>
      </c>
    </row>
    <row r="66" spans="2:4" x14ac:dyDescent="0.25">
      <c r="B66" s="3">
        <v>41092</v>
      </c>
      <c r="C66">
        <v>41</v>
      </c>
      <c r="D66" t="s">
        <v>4</v>
      </c>
    </row>
    <row r="67" spans="2:4" x14ac:dyDescent="0.25">
      <c r="B67" s="3">
        <v>41100</v>
      </c>
      <c r="C67">
        <v>120</v>
      </c>
      <c r="D67" t="s">
        <v>4</v>
      </c>
    </row>
    <row r="68" spans="2:4" x14ac:dyDescent="0.25">
      <c r="B68" s="3">
        <v>41107</v>
      </c>
      <c r="C68">
        <v>52</v>
      </c>
      <c r="D68" t="s">
        <v>4</v>
      </c>
    </row>
    <row r="69" spans="2:4" x14ac:dyDescent="0.25">
      <c r="B69" s="3">
        <v>41114</v>
      </c>
      <c r="C69">
        <v>6500</v>
      </c>
      <c r="D69" t="s">
        <v>4</v>
      </c>
    </row>
    <row r="70" spans="2:4" x14ac:dyDescent="0.25">
      <c r="B70" s="3">
        <v>41115</v>
      </c>
      <c r="C70">
        <v>380</v>
      </c>
      <c r="D70" t="s">
        <v>4</v>
      </c>
    </row>
    <row r="71" spans="2:4" x14ac:dyDescent="0.25">
      <c r="B71" s="3">
        <v>41120</v>
      </c>
      <c r="C71">
        <v>75</v>
      </c>
      <c r="D71" t="s">
        <v>4</v>
      </c>
    </row>
    <row r="72" spans="2:4" x14ac:dyDescent="0.25">
      <c r="B72" s="3">
        <v>41456</v>
      </c>
      <c r="C72" s="5">
        <v>75</v>
      </c>
      <c r="D72" t="s">
        <v>4</v>
      </c>
    </row>
    <row r="73" spans="2:4" x14ac:dyDescent="0.25">
      <c r="B73" s="3">
        <v>41463</v>
      </c>
      <c r="C73" s="5">
        <v>3700</v>
      </c>
      <c r="D73" t="s">
        <v>4</v>
      </c>
    </row>
    <row r="74" spans="2:4" x14ac:dyDescent="0.25">
      <c r="B74" s="3">
        <v>41464</v>
      </c>
      <c r="C74" s="5">
        <v>300</v>
      </c>
      <c r="D74" t="s">
        <v>4</v>
      </c>
    </row>
    <row r="75" spans="2:4" x14ac:dyDescent="0.25">
      <c r="B75" s="3">
        <v>41470</v>
      </c>
      <c r="C75" s="5">
        <v>210</v>
      </c>
      <c r="D75" t="s">
        <v>4</v>
      </c>
    </row>
    <row r="76" spans="2:4" x14ac:dyDescent="0.25">
      <c r="B76" s="3">
        <v>41477</v>
      </c>
      <c r="C76" s="5">
        <v>140</v>
      </c>
      <c r="D76" t="s">
        <v>4</v>
      </c>
    </row>
    <row r="77" spans="2:4" x14ac:dyDescent="0.25">
      <c r="B77" s="3">
        <v>41484</v>
      </c>
      <c r="C77">
        <v>5</v>
      </c>
      <c r="D77" t="s">
        <v>4</v>
      </c>
    </row>
    <row r="79" spans="2:4" x14ac:dyDescent="0.25">
      <c r="C79" s="7">
        <f>GEOMEAN(C45:C77)</f>
        <v>137.61894695022352</v>
      </c>
      <c r="D79">
        <f>COUNTA(D45:D77)</f>
        <v>33</v>
      </c>
    </row>
    <row r="81" spans="1:4" x14ac:dyDescent="0.25">
      <c r="A81" t="s">
        <v>15</v>
      </c>
      <c r="B81" s="6" t="s">
        <v>10</v>
      </c>
      <c r="C81" s="6" t="s">
        <v>11</v>
      </c>
      <c r="D81" s="6" t="s">
        <v>2</v>
      </c>
    </row>
    <row r="82" spans="1:4" x14ac:dyDescent="0.25">
      <c r="B82" s="3">
        <v>39666</v>
      </c>
      <c r="C82">
        <v>66</v>
      </c>
      <c r="D82" t="s">
        <v>6</v>
      </c>
    </row>
    <row r="83" spans="1:4" x14ac:dyDescent="0.25">
      <c r="B83" s="3">
        <v>39671</v>
      </c>
      <c r="C83">
        <v>21</v>
      </c>
      <c r="D83" t="s">
        <v>6</v>
      </c>
    </row>
    <row r="84" spans="1:4" x14ac:dyDescent="0.25">
      <c r="B84" s="3">
        <v>39678</v>
      </c>
      <c r="C84">
        <v>8</v>
      </c>
      <c r="D84" t="s">
        <v>6</v>
      </c>
    </row>
    <row r="85" spans="1:4" x14ac:dyDescent="0.25">
      <c r="B85" s="3">
        <v>39685</v>
      </c>
      <c r="C85">
        <v>37</v>
      </c>
      <c r="D85" t="s">
        <v>6</v>
      </c>
    </row>
    <row r="86" spans="1:4" x14ac:dyDescent="0.25">
      <c r="B86" s="3">
        <v>40028.600694444445</v>
      </c>
      <c r="C86">
        <v>210</v>
      </c>
      <c r="D86" t="s">
        <v>6</v>
      </c>
    </row>
    <row r="87" spans="1:4" x14ac:dyDescent="0.25">
      <c r="B87" s="3">
        <v>40036.616666666669</v>
      </c>
      <c r="C87">
        <v>370</v>
      </c>
      <c r="D87" t="s">
        <v>6</v>
      </c>
    </row>
    <row r="88" spans="1:4" x14ac:dyDescent="0.25">
      <c r="B88" s="3">
        <v>40042.488194444442</v>
      </c>
      <c r="C88">
        <v>35</v>
      </c>
      <c r="D88" t="s">
        <v>6</v>
      </c>
    </row>
    <row r="89" spans="1:4" x14ac:dyDescent="0.25">
      <c r="B89" s="3">
        <v>40049.451388888891</v>
      </c>
      <c r="C89">
        <v>18</v>
      </c>
      <c r="D89" t="s">
        <v>6</v>
      </c>
    </row>
    <row r="90" spans="1:4" x14ac:dyDescent="0.25">
      <c r="B90" s="3">
        <v>40393.581944444442</v>
      </c>
      <c r="C90">
        <v>19</v>
      </c>
      <c r="D90" t="s">
        <v>6</v>
      </c>
    </row>
    <row r="91" spans="1:4" x14ac:dyDescent="0.25">
      <c r="B91" s="3">
        <v>40399.567361111112</v>
      </c>
      <c r="C91">
        <v>1400</v>
      </c>
      <c r="D91" t="s">
        <v>6</v>
      </c>
    </row>
    <row r="92" spans="1:4" x14ac:dyDescent="0.25">
      <c r="B92" s="3">
        <v>40400.580555555556</v>
      </c>
      <c r="C92">
        <v>290</v>
      </c>
      <c r="D92" t="s">
        <v>6</v>
      </c>
    </row>
    <row r="93" spans="1:4" x14ac:dyDescent="0.25">
      <c r="B93" s="3">
        <v>40406.470138888886</v>
      </c>
      <c r="C93">
        <v>33</v>
      </c>
      <c r="D93" t="s">
        <v>6</v>
      </c>
    </row>
    <row r="94" spans="1:4" x14ac:dyDescent="0.25">
      <c r="B94" s="3">
        <v>40414.572916666664</v>
      </c>
      <c r="C94">
        <v>63</v>
      </c>
      <c r="D94" t="s">
        <v>6</v>
      </c>
    </row>
    <row r="95" spans="1:4" x14ac:dyDescent="0.25">
      <c r="B95" s="3">
        <v>40757</v>
      </c>
      <c r="C95">
        <v>31</v>
      </c>
      <c r="D95" t="s">
        <v>4</v>
      </c>
    </row>
    <row r="96" spans="1:4" x14ac:dyDescent="0.25">
      <c r="B96" s="3">
        <v>40763</v>
      </c>
      <c r="C96">
        <v>364</v>
      </c>
      <c r="D96" t="s">
        <v>4</v>
      </c>
    </row>
    <row r="97" spans="1:4" x14ac:dyDescent="0.25">
      <c r="B97" s="3">
        <v>40770</v>
      </c>
      <c r="C97">
        <v>185</v>
      </c>
      <c r="D97" t="s">
        <v>4</v>
      </c>
    </row>
    <row r="98" spans="1:4" x14ac:dyDescent="0.25">
      <c r="B98" s="3">
        <v>40777</v>
      </c>
      <c r="C98">
        <v>5</v>
      </c>
      <c r="D98" t="s">
        <v>4</v>
      </c>
    </row>
    <row r="99" spans="1:4" x14ac:dyDescent="0.25">
      <c r="B99" s="3">
        <v>40784</v>
      </c>
      <c r="C99">
        <v>10</v>
      </c>
      <c r="D99" t="s">
        <v>4</v>
      </c>
    </row>
    <row r="100" spans="1:4" x14ac:dyDescent="0.25">
      <c r="B100" s="3">
        <v>41128</v>
      </c>
      <c r="C100">
        <v>42</v>
      </c>
      <c r="D100" t="s">
        <v>4</v>
      </c>
    </row>
    <row r="101" spans="1:4" x14ac:dyDescent="0.25">
      <c r="B101" s="3">
        <v>41134</v>
      </c>
      <c r="C101">
        <v>5</v>
      </c>
      <c r="D101" t="s">
        <v>4</v>
      </c>
    </row>
    <row r="102" spans="1:4" x14ac:dyDescent="0.25">
      <c r="B102" s="3">
        <v>41142</v>
      </c>
      <c r="C102">
        <v>10</v>
      </c>
      <c r="D102" t="s">
        <v>4</v>
      </c>
    </row>
    <row r="103" spans="1:4" x14ac:dyDescent="0.25">
      <c r="B103" s="3">
        <v>41149</v>
      </c>
      <c r="C103">
        <v>10</v>
      </c>
      <c r="D103" t="s">
        <v>4</v>
      </c>
    </row>
    <row r="104" spans="1:4" x14ac:dyDescent="0.25">
      <c r="B104" s="3">
        <v>41493</v>
      </c>
      <c r="C104" s="5">
        <v>52</v>
      </c>
      <c r="D104" t="s">
        <v>4</v>
      </c>
    </row>
    <row r="105" spans="1:4" x14ac:dyDescent="0.25">
      <c r="B105" s="3">
        <v>41498</v>
      </c>
      <c r="C105" s="5">
        <v>1300</v>
      </c>
      <c r="D105" t="s">
        <v>4</v>
      </c>
    </row>
    <row r="106" spans="1:4" x14ac:dyDescent="0.25">
      <c r="B106" s="3">
        <v>41499</v>
      </c>
      <c r="C106" s="5">
        <v>200</v>
      </c>
      <c r="D106" t="s">
        <v>4</v>
      </c>
    </row>
    <row r="107" spans="1:4" x14ac:dyDescent="0.25">
      <c r="B107" s="3">
        <v>41505</v>
      </c>
      <c r="C107" s="5">
        <v>10</v>
      </c>
      <c r="D107" t="s">
        <v>4</v>
      </c>
    </row>
    <row r="108" spans="1:4" x14ac:dyDescent="0.25">
      <c r="B108" s="3">
        <v>41513</v>
      </c>
      <c r="C108" s="5">
        <v>10</v>
      </c>
      <c r="D108" t="s">
        <v>4</v>
      </c>
    </row>
    <row r="110" spans="1:4" x14ac:dyDescent="0.25">
      <c r="C110" s="7">
        <f>GEOMEAN(C82:C108)</f>
        <v>46.335805761125378</v>
      </c>
      <c r="D110">
        <f>COUNTA(D82:D108)</f>
        <v>27</v>
      </c>
    </row>
    <row r="112" spans="1:4" x14ac:dyDescent="0.25">
      <c r="A112" t="s">
        <v>16</v>
      </c>
      <c r="B112" s="6" t="s">
        <v>10</v>
      </c>
      <c r="C112" s="6" t="s">
        <v>11</v>
      </c>
      <c r="D112" s="6" t="s">
        <v>2</v>
      </c>
    </row>
    <row r="113" spans="2:4" x14ac:dyDescent="0.25">
      <c r="B113" s="3">
        <v>40058.561111111114</v>
      </c>
      <c r="C113">
        <v>8</v>
      </c>
      <c r="D113" t="s">
        <v>6</v>
      </c>
    </row>
  </sheetData>
  <sortState ref="A4:C118">
    <sortCondition ref="A4:A11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76"/>
  <sheetViews>
    <sheetView workbookViewId="0">
      <selection activeCell="C79" sqref="C79"/>
    </sheetView>
  </sheetViews>
  <sheetFormatPr defaultRowHeight="15" x14ac:dyDescent="0.25"/>
  <cols>
    <col min="2" max="2" width="17.85546875" bestFit="1" customWidth="1"/>
    <col min="3" max="3" width="13.5703125" bestFit="1" customWidth="1"/>
    <col min="6" max="6" width="10.85546875" bestFit="1" customWidth="1"/>
    <col min="8" max="8" width="11.57031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42</v>
      </c>
      <c r="C2" t="s">
        <v>29</v>
      </c>
      <c r="D2">
        <v>805400</v>
      </c>
      <c r="E2">
        <v>1527026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4">
        <f>C12</f>
        <v>180.54128889413047</v>
      </c>
      <c r="H5" s="13">
        <f>D12</f>
        <v>5</v>
      </c>
    </row>
    <row r="6" spans="1:8" x14ac:dyDescent="0.25">
      <c r="B6" s="3">
        <v>41050</v>
      </c>
      <c r="C6">
        <v>720</v>
      </c>
      <c r="D6" t="s">
        <v>4</v>
      </c>
      <c r="F6" s="10" t="s">
        <v>13</v>
      </c>
      <c r="G6" s="14">
        <f>C33</f>
        <v>157.67777337272022</v>
      </c>
      <c r="H6" s="16">
        <f>D33</f>
        <v>17</v>
      </c>
    </row>
    <row r="7" spans="1:8" x14ac:dyDescent="0.25">
      <c r="B7" s="3">
        <v>41058</v>
      </c>
      <c r="C7">
        <v>530</v>
      </c>
      <c r="D7" t="s">
        <v>4</v>
      </c>
      <c r="F7" s="10" t="s">
        <v>14</v>
      </c>
      <c r="G7" s="14">
        <f>C54</f>
        <v>186.94339717201251</v>
      </c>
      <c r="H7" s="16">
        <f>D54</f>
        <v>17</v>
      </c>
    </row>
    <row r="8" spans="1:8" x14ac:dyDescent="0.25">
      <c r="B8" s="3">
        <v>40686</v>
      </c>
      <c r="C8">
        <v>613</v>
      </c>
      <c r="D8" t="s">
        <v>4</v>
      </c>
      <c r="F8" s="10" t="s">
        <v>17</v>
      </c>
      <c r="G8" s="15">
        <f>C71</f>
        <v>32.278122167280436</v>
      </c>
      <c r="H8" s="16">
        <f>D71</f>
        <v>13</v>
      </c>
    </row>
    <row r="9" spans="1:8" x14ac:dyDescent="0.25">
      <c r="B9" s="3">
        <v>41415</v>
      </c>
      <c r="C9" s="5">
        <v>20</v>
      </c>
      <c r="D9" t="s">
        <v>4</v>
      </c>
      <c r="F9" s="10" t="s">
        <v>16</v>
      </c>
      <c r="G9" s="15"/>
      <c r="H9" s="16"/>
    </row>
    <row r="10" spans="1:8" x14ac:dyDescent="0.25">
      <c r="B10" s="3">
        <v>41422</v>
      </c>
      <c r="C10" s="5">
        <v>41</v>
      </c>
      <c r="D10" t="s">
        <v>4</v>
      </c>
      <c r="F10" s="10"/>
      <c r="G10" s="15"/>
      <c r="H10" s="16"/>
    </row>
    <row r="11" spans="1:8" x14ac:dyDescent="0.25">
      <c r="B11" s="3"/>
      <c r="C11" s="5"/>
      <c r="F11" s="10"/>
      <c r="G11" s="15"/>
      <c r="H11" s="16"/>
    </row>
    <row r="12" spans="1:8" x14ac:dyDescent="0.25">
      <c r="C12" s="7">
        <f>GEOMEAN(C6:C10)</f>
        <v>180.54128889413047</v>
      </c>
      <c r="D12" s="4">
        <f>COUNTA(D6:D10)</f>
        <v>5</v>
      </c>
      <c r="F12" s="10"/>
      <c r="G12" s="15"/>
      <c r="H12" s="16"/>
    </row>
    <row r="14" spans="1:8" x14ac:dyDescent="0.25">
      <c r="A14" t="s">
        <v>13</v>
      </c>
      <c r="B14" s="6" t="s">
        <v>10</v>
      </c>
      <c r="C14" s="6" t="s">
        <v>11</v>
      </c>
      <c r="D14" s="6" t="s">
        <v>2</v>
      </c>
    </row>
    <row r="15" spans="1:8" x14ac:dyDescent="0.25">
      <c r="B15" s="3">
        <v>41064</v>
      </c>
      <c r="C15">
        <v>20</v>
      </c>
      <c r="D15" t="s">
        <v>4</v>
      </c>
    </row>
    <row r="16" spans="1:8" x14ac:dyDescent="0.25">
      <c r="B16" s="3">
        <v>41071</v>
      </c>
      <c r="C16">
        <v>500</v>
      </c>
      <c r="D16" t="s">
        <v>4</v>
      </c>
    </row>
    <row r="17" spans="2:4" x14ac:dyDescent="0.25">
      <c r="B17" s="3">
        <v>41079</v>
      </c>
      <c r="C17">
        <v>120</v>
      </c>
      <c r="D17" t="s">
        <v>4</v>
      </c>
    </row>
    <row r="18" spans="2:4" x14ac:dyDescent="0.25">
      <c r="B18" s="3">
        <v>41085</v>
      </c>
      <c r="C18" t="s">
        <v>5</v>
      </c>
      <c r="D18" t="s">
        <v>4</v>
      </c>
    </row>
    <row r="19" spans="2:4" x14ac:dyDescent="0.25">
      <c r="B19" s="3">
        <v>41086</v>
      </c>
      <c r="C19">
        <v>85</v>
      </c>
      <c r="D19" t="s">
        <v>4</v>
      </c>
    </row>
    <row r="20" spans="2:4" x14ac:dyDescent="0.25">
      <c r="B20" s="3">
        <v>40695</v>
      </c>
      <c r="C20">
        <v>330</v>
      </c>
      <c r="D20" t="s">
        <v>4</v>
      </c>
    </row>
    <row r="21" spans="2:4" x14ac:dyDescent="0.25">
      <c r="B21" s="3">
        <v>40703</v>
      </c>
      <c r="C21">
        <v>4160</v>
      </c>
      <c r="D21" t="s">
        <v>4</v>
      </c>
    </row>
    <row r="22" spans="2:4" x14ac:dyDescent="0.25">
      <c r="B22" s="3">
        <v>40704</v>
      </c>
      <c r="C22">
        <v>2603</v>
      </c>
      <c r="D22" t="s">
        <v>4</v>
      </c>
    </row>
    <row r="23" spans="2:4" x14ac:dyDescent="0.25">
      <c r="B23" s="3">
        <v>40707</v>
      </c>
      <c r="C23">
        <v>5</v>
      </c>
      <c r="D23" t="s">
        <v>4</v>
      </c>
    </row>
    <row r="24" spans="2:4" x14ac:dyDescent="0.25">
      <c r="B24" s="3">
        <v>40714</v>
      </c>
      <c r="C24">
        <v>52</v>
      </c>
      <c r="D24" t="s">
        <v>4</v>
      </c>
    </row>
    <row r="25" spans="2:4" x14ac:dyDescent="0.25">
      <c r="B25" s="3">
        <v>40722</v>
      </c>
      <c r="C25">
        <v>399</v>
      </c>
      <c r="D25" t="s">
        <v>4</v>
      </c>
    </row>
    <row r="26" spans="2:4" x14ac:dyDescent="0.25">
      <c r="B26" s="3">
        <v>41428</v>
      </c>
      <c r="C26" s="5">
        <v>10</v>
      </c>
      <c r="D26" t="s">
        <v>4</v>
      </c>
    </row>
    <row r="27" spans="2:4" x14ac:dyDescent="0.25">
      <c r="B27" s="3">
        <v>41435</v>
      </c>
      <c r="C27" s="5">
        <v>30</v>
      </c>
      <c r="D27" t="s">
        <v>4</v>
      </c>
    </row>
    <row r="28" spans="2:4" x14ac:dyDescent="0.25">
      <c r="B28" s="3">
        <v>41442</v>
      </c>
      <c r="C28" s="5">
        <v>2</v>
      </c>
      <c r="D28" t="s">
        <v>4</v>
      </c>
    </row>
    <row r="29" spans="2:4" x14ac:dyDescent="0.25">
      <c r="B29" s="3">
        <v>41451</v>
      </c>
      <c r="C29" s="5">
        <v>1500</v>
      </c>
      <c r="D29" t="s">
        <v>4</v>
      </c>
    </row>
    <row r="30" spans="2:4" x14ac:dyDescent="0.25">
      <c r="B30" s="3">
        <v>41452</v>
      </c>
      <c r="C30" s="5">
        <v>3300</v>
      </c>
      <c r="D30" t="s">
        <v>4</v>
      </c>
    </row>
    <row r="31" spans="2:4" x14ac:dyDescent="0.25">
      <c r="B31" s="3">
        <v>41453</v>
      </c>
      <c r="C31" s="5">
        <v>1300</v>
      </c>
      <c r="D31" t="s">
        <v>4</v>
      </c>
    </row>
    <row r="32" spans="2:4" x14ac:dyDescent="0.25">
      <c r="B32" s="3"/>
    </row>
    <row r="33" spans="1:4" x14ac:dyDescent="0.25">
      <c r="C33" s="7">
        <f>GEOMEAN(C15:C31)</f>
        <v>157.67777337272022</v>
      </c>
      <c r="D33">
        <f>COUNTA(D15:D31)</f>
        <v>17</v>
      </c>
    </row>
    <row r="35" spans="1:4" x14ac:dyDescent="0.25">
      <c r="A35" t="s">
        <v>14</v>
      </c>
      <c r="B35" s="6" t="s">
        <v>10</v>
      </c>
      <c r="C35" s="6" t="s">
        <v>11</v>
      </c>
      <c r="D35" s="6" t="s">
        <v>2</v>
      </c>
    </row>
    <row r="36" spans="1:4" x14ac:dyDescent="0.25">
      <c r="B36" s="3">
        <v>41092</v>
      </c>
      <c r="C36">
        <v>41</v>
      </c>
      <c r="D36" t="s">
        <v>4</v>
      </c>
    </row>
    <row r="37" spans="1:4" x14ac:dyDescent="0.25">
      <c r="B37" s="3">
        <v>41100</v>
      </c>
      <c r="C37">
        <v>52</v>
      </c>
      <c r="D37" t="s">
        <v>4</v>
      </c>
    </row>
    <row r="38" spans="1:4" x14ac:dyDescent="0.25">
      <c r="B38" s="3">
        <v>41107</v>
      </c>
      <c r="C38">
        <v>97</v>
      </c>
      <c r="D38" t="s">
        <v>4</v>
      </c>
    </row>
    <row r="39" spans="1:4" x14ac:dyDescent="0.25">
      <c r="B39" s="3">
        <v>41114</v>
      </c>
      <c r="C39">
        <v>620</v>
      </c>
      <c r="D39" t="s">
        <v>4</v>
      </c>
    </row>
    <row r="40" spans="1:4" x14ac:dyDescent="0.25">
      <c r="B40" s="3">
        <v>41121</v>
      </c>
      <c r="C40">
        <v>530</v>
      </c>
      <c r="D40" t="s">
        <v>4</v>
      </c>
    </row>
    <row r="41" spans="1:4" x14ac:dyDescent="0.25">
      <c r="B41" s="3">
        <v>40729</v>
      </c>
      <c r="C41">
        <v>333</v>
      </c>
      <c r="D41" t="s">
        <v>4</v>
      </c>
    </row>
    <row r="42" spans="1:4" x14ac:dyDescent="0.25">
      <c r="B42" s="3">
        <v>40736</v>
      </c>
      <c r="C42">
        <v>886</v>
      </c>
      <c r="D42" t="s">
        <v>4</v>
      </c>
    </row>
    <row r="43" spans="1:4" x14ac:dyDescent="0.25">
      <c r="B43" s="3">
        <v>40737</v>
      </c>
      <c r="C43">
        <v>10</v>
      </c>
      <c r="D43" t="s">
        <v>4</v>
      </c>
    </row>
    <row r="44" spans="1:4" x14ac:dyDescent="0.25">
      <c r="B44" s="3">
        <v>40743</v>
      </c>
      <c r="C44">
        <v>602</v>
      </c>
      <c r="D44" t="s">
        <v>4</v>
      </c>
    </row>
    <row r="45" spans="1:4" x14ac:dyDescent="0.25">
      <c r="B45" s="3">
        <v>40742</v>
      </c>
      <c r="C45">
        <v>602</v>
      </c>
      <c r="D45" t="s">
        <v>4</v>
      </c>
    </row>
    <row r="46" spans="1:4" x14ac:dyDescent="0.25">
      <c r="B46" s="3">
        <v>40749</v>
      </c>
      <c r="C46">
        <v>10</v>
      </c>
      <c r="D46" t="s">
        <v>4</v>
      </c>
    </row>
    <row r="47" spans="1:4" x14ac:dyDescent="0.25">
      <c r="B47" s="3">
        <v>41456</v>
      </c>
      <c r="C47" s="5">
        <v>31</v>
      </c>
      <c r="D47" t="s">
        <v>4</v>
      </c>
    </row>
    <row r="48" spans="1:4" x14ac:dyDescent="0.25">
      <c r="B48" s="3">
        <v>41463</v>
      </c>
      <c r="C48" s="5">
        <v>360</v>
      </c>
      <c r="D48" t="s">
        <v>4</v>
      </c>
    </row>
    <row r="49" spans="1:4" x14ac:dyDescent="0.25">
      <c r="B49" s="3">
        <v>41471</v>
      </c>
      <c r="C49" s="5">
        <v>8200</v>
      </c>
      <c r="D49" t="s">
        <v>4</v>
      </c>
    </row>
    <row r="50" spans="1:4" x14ac:dyDescent="0.25">
      <c r="B50" s="3">
        <v>41472</v>
      </c>
      <c r="C50" s="5">
        <v>320</v>
      </c>
      <c r="D50" t="s">
        <v>4</v>
      </c>
    </row>
    <row r="51" spans="1:4" x14ac:dyDescent="0.25">
      <c r="B51" s="3">
        <v>41478</v>
      </c>
      <c r="C51" s="5">
        <v>230</v>
      </c>
      <c r="D51" t="s">
        <v>4</v>
      </c>
    </row>
    <row r="52" spans="1:4" x14ac:dyDescent="0.25">
      <c r="B52" s="3">
        <v>41485</v>
      </c>
      <c r="C52" s="5">
        <v>85</v>
      </c>
      <c r="D52" t="s">
        <v>4</v>
      </c>
    </row>
    <row r="54" spans="1:4" x14ac:dyDescent="0.25">
      <c r="C54" s="7">
        <f>GEOMEAN(C36:C52)</f>
        <v>186.94339717201251</v>
      </c>
      <c r="D54">
        <f>COUNTA(D36:D52)</f>
        <v>17</v>
      </c>
    </row>
    <row r="56" spans="1:4" x14ac:dyDescent="0.25">
      <c r="A56" t="s">
        <v>15</v>
      </c>
      <c r="B56" s="6" t="s">
        <v>10</v>
      </c>
      <c r="C56" s="6" t="s">
        <v>11</v>
      </c>
      <c r="D56" s="6" t="s">
        <v>2</v>
      </c>
    </row>
    <row r="57" spans="1:4" x14ac:dyDescent="0.25">
      <c r="B57" s="3">
        <v>41128</v>
      </c>
      <c r="C57">
        <v>30</v>
      </c>
      <c r="D57" t="s">
        <v>4</v>
      </c>
    </row>
    <row r="58" spans="1:4" x14ac:dyDescent="0.25">
      <c r="B58" s="3">
        <v>41142</v>
      </c>
      <c r="C58">
        <v>52</v>
      </c>
      <c r="D58" t="s">
        <v>4</v>
      </c>
    </row>
    <row r="59" spans="1:4" x14ac:dyDescent="0.25">
      <c r="B59" s="3">
        <v>41134</v>
      </c>
      <c r="C59">
        <v>41</v>
      </c>
      <c r="D59" t="s">
        <v>4</v>
      </c>
    </row>
    <row r="60" spans="1:4" x14ac:dyDescent="0.25">
      <c r="B60" s="3">
        <v>41149</v>
      </c>
      <c r="C60">
        <v>20</v>
      </c>
      <c r="D60" t="s">
        <v>4</v>
      </c>
    </row>
    <row r="61" spans="1:4" x14ac:dyDescent="0.25">
      <c r="B61" s="3">
        <v>40757</v>
      </c>
      <c r="C61">
        <v>20</v>
      </c>
      <c r="D61" t="s">
        <v>4</v>
      </c>
    </row>
    <row r="62" spans="1:4" x14ac:dyDescent="0.25">
      <c r="B62" s="3">
        <v>40763</v>
      </c>
      <c r="C62">
        <v>41</v>
      </c>
      <c r="D62" t="s">
        <v>4</v>
      </c>
    </row>
    <row r="63" spans="1:4" x14ac:dyDescent="0.25">
      <c r="B63" s="3">
        <v>40770</v>
      </c>
      <c r="C63">
        <v>5</v>
      </c>
      <c r="D63" t="s">
        <v>4</v>
      </c>
    </row>
    <row r="64" spans="1:4" x14ac:dyDescent="0.25">
      <c r="B64" s="3">
        <v>40777</v>
      </c>
      <c r="C64">
        <v>5</v>
      </c>
      <c r="D64" t="s">
        <v>4</v>
      </c>
    </row>
    <row r="65" spans="1:4" x14ac:dyDescent="0.25">
      <c r="B65" s="3">
        <v>40784</v>
      </c>
      <c r="C65">
        <v>5</v>
      </c>
      <c r="D65" t="s">
        <v>4</v>
      </c>
    </row>
    <row r="66" spans="1:4" x14ac:dyDescent="0.25">
      <c r="B66" s="3">
        <v>41492</v>
      </c>
      <c r="C66" s="5">
        <v>320</v>
      </c>
      <c r="D66" t="s">
        <v>4</v>
      </c>
    </row>
    <row r="67" spans="1:4" x14ac:dyDescent="0.25">
      <c r="B67" s="3">
        <v>41499</v>
      </c>
      <c r="C67" s="5">
        <v>120</v>
      </c>
      <c r="D67" t="s">
        <v>4</v>
      </c>
    </row>
    <row r="68" spans="1:4" x14ac:dyDescent="0.25">
      <c r="B68" s="3">
        <v>41506</v>
      </c>
      <c r="C68" s="5">
        <v>200</v>
      </c>
      <c r="D68" t="s">
        <v>4</v>
      </c>
    </row>
    <row r="69" spans="1:4" x14ac:dyDescent="0.25">
      <c r="B69" s="3">
        <v>41512</v>
      </c>
      <c r="C69" s="5">
        <v>41</v>
      </c>
      <c r="D69" t="s">
        <v>4</v>
      </c>
    </row>
    <row r="71" spans="1:4" x14ac:dyDescent="0.25">
      <c r="C71" s="7">
        <f>GEOMEAN(C57:C69)</f>
        <v>32.278122167280436</v>
      </c>
      <c r="D71">
        <f>COUNTA(D57:D69)</f>
        <v>13</v>
      </c>
    </row>
    <row r="73" spans="1:4" x14ac:dyDescent="0.25">
      <c r="A73" t="s">
        <v>16</v>
      </c>
      <c r="B73" s="6" t="s">
        <v>10</v>
      </c>
      <c r="C73" s="6" t="s">
        <v>11</v>
      </c>
      <c r="D73" s="6" t="s">
        <v>2</v>
      </c>
    </row>
    <row r="74" spans="1:4" x14ac:dyDescent="0.25">
      <c r="B74" s="3">
        <v>40793</v>
      </c>
      <c r="C74">
        <v>85</v>
      </c>
      <c r="D74" t="s">
        <v>4</v>
      </c>
    </row>
    <row r="75" spans="1:4" x14ac:dyDescent="0.25">
      <c r="B75" s="3">
        <v>41156</v>
      </c>
      <c r="C75">
        <v>86</v>
      </c>
      <c r="D75" t="s">
        <v>4</v>
      </c>
    </row>
    <row r="76" spans="1:4" x14ac:dyDescent="0.25">
      <c r="B76" s="3">
        <v>41521</v>
      </c>
      <c r="C76" s="5">
        <v>20</v>
      </c>
      <c r="D76" t="s">
        <v>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69"/>
  <sheetViews>
    <sheetView workbookViewId="0">
      <selection activeCell="G13" sqref="G13"/>
    </sheetView>
  </sheetViews>
  <sheetFormatPr defaultRowHeight="15" x14ac:dyDescent="0.25"/>
  <cols>
    <col min="1" max="1" width="10.7109375" style="3" bestFit="1" customWidth="1"/>
    <col min="2" max="2" width="19.7109375" customWidth="1"/>
    <col min="3" max="3" width="11.7109375" bestFit="1" customWidth="1"/>
    <col min="6" max="6" width="10.85546875" bestFit="1" customWidth="1"/>
    <col min="7" max="7" width="11.42578125" bestFit="1" customWidth="1"/>
    <col min="8" max="8" width="11.285156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43</v>
      </c>
      <c r="C2" t="s">
        <v>44</v>
      </c>
      <c r="D2">
        <v>805000</v>
      </c>
      <c r="E2">
        <v>1490942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4">
        <f>C19</f>
        <v>175.34889487152788</v>
      </c>
      <c r="H5" s="16">
        <f>D19</f>
        <v>12</v>
      </c>
    </row>
    <row r="6" spans="1:8" x14ac:dyDescent="0.25">
      <c r="A6"/>
      <c r="B6" s="3">
        <v>39945</v>
      </c>
      <c r="C6">
        <v>24</v>
      </c>
      <c r="F6" s="10" t="s">
        <v>13</v>
      </c>
      <c r="G6" s="14">
        <f>C57</f>
        <v>149.52304120314318</v>
      </c>
      <c r="H6" s="16">
        <f>D57</f>
        <v>34</v>
      </c>
    </row>
    <row r="7" spans="1:8" x14ac:dyDescent="0.25">
      <c r="A7"/>
      <c r="B7" s="3">
        <v>39951</v>
      </c>
      <c r="C7">
        <v>1300</v>
      </c>
      <c r="F7" s="10" t="s">
        <v>14</v>
      </c>
      <c r="G7" s="14">
        <f>C97</f>
        <v>330.902142248318</v>
      </c>
      <c r="H7" s="16">
        <f>D97</f>
        <v>36</v>
      </c>
    </row>
    <row r="8" spans="1:8" x14ac:dyDescent="0.25">
      <c r="A8"/>
      <c r="B8" s="3">
        <v>39953</v>
      </c>
      <c r="C8">
        <v>13</v>
      </c>
      <c r="F8" s="10" t="s">
        <v>17</v>
      </c>
      <c r="G8" s="14">
        <f>C154</f>
        <v>1022.224809660656</v>
      </c>
      <c r="H8" s="16">
        <f>D154</f>
        <v>53</v>
      </c>
    </row>
    <row r="9" spans="1:8" x14ac:dyDescent="0.25">
      <c r="A9"/>
      <c r="B9" s="3">
        <v>39959</v>
      </c>
      <c r="C9">
        <v>12</v>
      </c>
      <c r="F9" s="10" t="s">
        <v>16</v>
      </c>
      <c r="G9" s="14">
        <f>C168</f>
        <v>523.5977275961759</v>
      </c>
      <c r="H9" s="16">
        <f>D168</f>
        <v>10</v>
      </c>
    </row>
    <row r="10" spans="1:8" x14ac:dyDescent="0.25">
      <c r="A10"/>
      <c r="B10" s="3">
        <v>40322</v>
      </c>
      <c r="C10">
        <v>330</v>
      </c>
    </row>
    <row r="11" spans="1:8" x14ac:dyDescent="0.25">
      <c r="A11"/>
      <c r="B11" s="3">
        <v>40686</v>
      </c>
      <c r="C11">
        <v>21.6</v>
      </c>
    </row>
    <row r="12" spans="1:8" x14ac:dyDescent="0.25">
      <c r="A12"/>
      <c r="B12" s="3">
        <v>41051</v>
      </c>
      <c r="C12" s="5">
        <v>31</v>
      </c>
    </row>
    <row r="13" spans="1:8" x14ac:dyDescent="0.25">
      <c r="A13"/>
      <c r="B13" s="3">
        <v>41059</v>
      </c>
      <c r="C13" s="5">
        <v>52</v>
      </c>
    </row>
    <row r="14" spans="1:8" x14ac:dyDescent="0.25">
      <c r="A14"/>
      <c r="B14" s="3">
        <v>41415</v>
      </c>
      <c r="C14" s="5">
        <v>370</v>
      </c>
      <c r="D14" t="s">
        <v>4</v>
      </c>
    </row>
    <row r="15" spans="1:8" x14ac:dyDescent="0.25">
      <c r="A15"/>
      <c r="B15" s="3">
        <v>41423</v>
      </c>
      <c r="C15" s="5">
        <v>5172</v>
      </c>
      <c r="D15" t="s">
        <v>4</v>
      </c>
    </row>
    <row r="16" spans="1:8" x14ac:dyDescent="0.25">
      <c r="A16"/>
      <c r="B16" s="3">
        <v>41424</v>
      </c>
      <c r="C16" s="5">
        <v>7270</v>
      </c>
      <c r="D16" t="s">
        <v>4</v>
      </c>
    </row>
    <row r="17" spans="1:4" x14ac:dyDescent="0.25">
      <c r="A17"/>
      <c r="B17" s="3">
        <v>41425</v>
      </c>
      <c r="C17" s="5">
        <v>1086</v>
      </c>
      <c r="D17" t="s">
        <v>4</v>
      </c>
    </row>
    <row r="18" spans="1:4" x14ac:dyDescent="0.25">
      <c r="A18"/>
    </row>
    <row r="19" spans="1:4" x14ac:dyDescent="0.25">
      <c r="C19" s="7">
        <f>GEOMEAN($C$6:$C$17)</f>
        <v>175.34889487152788</v>
      </c>
      <c r="D19" s="7">
        <f>COUNTA($C$6:$C$17)</f>
        <v>12</v>
      </c>
    </row>
    <row r="21" spans="1:4" x14ac:dyDescent="0.25">
      <c r="A21" t="s">
        <v>13</v>
      </c>
      <c r="B21" s="6" t="s">
        <v>10</v>
      </c>
      <c r="C21" s="6" t="s">
        <v>11</v>
      </c>
      <c r="D21" s="6" t="s">
        <v>2</v>
      </c>
    </row>
    <row r="22" spans="1:4" x14ac:dyDescent="0.25">
      <c r="A22"/>
      <c r="B22" s="3">
        <v>39609</v>
      </c>
      <c r="C22">
        <v>122</v>
      </c>
    </row>
    <row r="23" spans="1:4" x14ac:dyDescent="0.25">
      <c r="A23"/>
      <c r="B23" s="3">
        <v>39615</v>
      </c>
      <c r="C23">
        <v>4</v>
      </c>
    </row>
    <row r="24" spans="1:4" x14ac:dyDescent="0.25">
      <c r="A24"/>
      <c r="B24" s="3">
        <v>39618</v>
      </c>
      <c r="C24">
        <v>43</v>
      </c>
    </row>
    <row r="25" spans="1:4" x14ac:dyDescent="0.25">
      <c r="A25"/>
      <c r="B25" s="3">
        <v>39622</v>
      </c>
      <c r="C25">
        <v>62</v>
      </c>
    </row>
    <row r="26" spans="1:4" x14ac:dyDescent="0.25">
      <c r="A26"/>
      <c r="B26" s="3">
        <v>39629</v>
      </c>
      <c r="C26">
        <v>14</v>
      </c>
    </row>
    <row r="27" spans="1:4" x14ac:dyDescent="0.25">
      <c r="A27"/>
      <c r="B27" s="3">
        <v>39965</v>
      </c>
      <c r="C27">
        <v>38</v>
      </c>
    </row>
    <row r="28" spans="1:4" x14ac:dyDescent="0.25">
      <c r="A28"/>
      <c r="B28" s="3">
        <v>39975</v>
      </c>
      <c r="C28">
        <v>110</v>
      </c>
    </row>
    <row r="29" spans="1:4" x14ac:dyDescent="0.25">
      <c r="A29"/>
      <c r="B29" s="3">
        <v>39979</v>
      </c>
      <c r="C29">
        <v>340</v>
      </c>
    </row>
    <row r="30" spans="1:4" x14ac:dyDescent="0.25">
      <c r="A30"/>
      <c r="B30" s="3">
        <v>39986</v>
      </c>
      <c r="C30">
        <v>820</v>
      </c>
    </row>
    <row r="31" spans="1:4" x14ac:dyDescent="0.25">
      <c r="A31"/>
      <c r="B31" s="3">
        <v>39993</v>
      </c>
      <c r="C31">
        <v>74</v>
      </c>
    </row>
    <row r="32" spans="1:4" x14ac:dyDescent="0.25">
      <c r="A32"/>
      <c r="B32" s="3">
        <v>40331</v>
      </c>
      <c r="C32">
        <v>490</v>
      </c>
    </row>
    <row r="33" spans="1:3" x14ac:dyDescent="0.25">
      <c r="A33"/>
      <c r="B33" s="3">
        <v>40336</v>
      </c>
      <c r="C33">
        <v>170</v>
      </c>
    </row>
    <row r="34" spans="1:3" x14ac:dyDescent="0.25">
      <c r="A34"/>
      <c r="B34" s="3">
        <v>40344</v>
      </c>
      <c r="C34">
        <v>1200</v>
      </c>
    </row>
    <row r="35" spans="1:3" x14ac:dyDescent="0.25">
      <c r="A35"/>
      <c r="B35" s="3">
        <v>40345</v>
      </c>
      <c r="C35">
        <v>980</v>
      </c>
    </row>
    <row r="36" spans="1:3" x14ac:dyDescent="0.25">
      <c r="A36"/>
      <c r="B36" s="3">
        <v>40346</v>
      </c>
      <c r="C36">
        <v>1700</v>
      </c>
    </row>
    <row r="37" spans="1:3" x14ac:dyDescent="0.25">
      <c r="A37"/>
      <c r="B37" s="3">
        <v>40347</v>
      </c>
      <c r="C37" s="7">
        <v>296.66666666666669</v>
      </c>
    </row>
    <row r="38" spans="1:3" x14ac:dyDescent="0.25">
      <c r="A38"/>
      <c r="B38" s="3">
        <v>40351</v>
      </c>
      <c r="C38">
        <v>920</v>
      </c>
    </row>
    <row r="39" spans="1:3" x14ac:dyDescent="0.25">
      <c r="A39"/>
      <c r="B39" s="3">
        <v>40352</v>
      </c>
      <c r="C39">
        <v>1200</v>
      </c>
    </row>
    <row r="40" spans="1:3" x14ac:dyDescent="0.25">
      <c r="A40"/>
      <c r="B40" s="3">
        <v>40353</v>
      </c>
      <c r="C40">
        <v>550</v>
      </c>
    </row>
    <row r="41" spans="1:3" x14ac:dyDescent="0.25">
      <c r="A41"/>
      <c r="B41" s="3">
        <v>40359</v>
      </c>
      <c r="C41">
        <v>580</v>
      </c>
    </row>
    <row r="42" spans="1:3" x14ac:dyDescent="0.25">
      <c r="A42"/>
      <c r="B42" s="3">
        <v>40695</v>
      </c>
      <c r="C42">
        <v>20</v>
      </c>
    </row>
    <row r="43" spans="1:3" x14ac:dyDescent="0.25">
      <c r="A43"/>
      <c r="B43" s="3">
        <v>40701</v>
      </c>
      <c r="C43">
        <v>31</v>
      </c>
    </row>
    <row r="44" spans="1:3" x14ac:dyDescent="0.25">
      <c r="A44"/>
      <c r="B44" s="3">
        <v>40708</v>
      </c>
      <c r="C44">
        <v>52</v>
      </c>
    </row>
    <row r="45" spans="1:3" x14ac:dyDescent="0.25">
      <c r="A45"/>
      <c r="B45" s="3">
        <v>40714</v>
      </c>
      <c r="C45">
        <v>624</v>
      </c>
    </row>
    <row r="46" spans="1:3" x14ac:dyDescent="0.25">
      <c r="A46"/>
      <c r="B46" s="3">
        <v>40721</v>
      </c>
      <c r="C46">
        <v>63</v>
      </c>
    </row>
    <row r="47" spans="1:3" x14ac:dyDescent="0.25">
      <c r="A47"/>
      <c r="B47" s="3">
        <v>41065</v>
      </c>
      <c r="C47" s="5">
        <v>31</v>
      </c>
    </row>
    <row r="48" spans="1:3" x14ac:dyDescent="0.25">
      <c r="A48"/>
      <c r="B48" s="3">
        <v>41072</v>
      </c>
      <c r="C48" s="5">
        <v>10</v>
      </c>
    </row>
    <row r="49" spans="1:4" x14ac:dyDescent="0.25">
      <c r="A49"/>
      <c r="B49" s="3">
        <v>41079</v>
      </c>
      <c r="C49" s="5">
        <v>120</v>
      </c>
    </row>
    <row r="50" spans="1:4" x14ac:dyDescent="0.25">
      <c r="A50"/>
      <c r="B50" s="3">
        <v>41428</v>
      </c>
      <c r="C50" s="5">
        <v>5</v>
      </c>
    </row>
    <row r="51" spans="1:4" x14ac:dyDescent="0.25">
      <c r="A51"/>
      <c r="B51" s="3">
        <v>41436</v>
      </c>
      <c r="C51" s="5">
        <v>3076</v>
      </c>
    </row>
    <row r="52" spans="1:4" x14ac:dyDescent="0.25">
      <c r="A52"/>
      <c r="B52" s="3">
        <v>41438</v>
      </c>
      <c r="C52" s="5">
        <v>110</v>
      </c>
    </row>
    <row r="53" spans="1:4" x14ac:dyDescent="0.25">
      <c r="A53"/>
      <c r="B53" s="3">
        <v>41443</v>
      </c>
      <c r="C53" s="5">
        <v>74</v>
      </c>
    </row>
    <row r="54" spans="1:4" x14ac:dyDescent="0.25">
      <c r="A54"/>
      <c r="B54" s="3">
        <v>41449</v>
      </c>
      <c r="C54" s="5">
        <v>1800</v>
      </c>
    </row>
    <row r="55" spans="1:4" x14ac:dyDescent="0.25">
      <c r="A55"/>
      <c r="B55" s="3">
        <v>41450</v>
      </c>
      <c r="C55" s="5">
        <v>300</v>
      </c>
    </row>
    <row r="56" spans="1:4" x14ac:dyDescent="0.25">
      <c r="A56"/>
    </row>
    <row r="57" spans="1:4" x14ac:dyDescent="0.25">
      <c r="C57" s="7">
        <f>GEOMEAN($C$22:$C$55)</f>
        <v>149.52304120314318</v>
      </c>
      <c r="D57">
        <f>COUNTA($C$22:$C$55)</f>
        <v>34</v>
      </c>
    </row>
    <row r="59" spans="1:4" x14ac:dyDescent="0.25">
      <c r="A59" t="s">
        <v>14</v>
      </c>
      <c r="B59" s="6" t="s">
        <v>10</v>
      </c>
      <c r="C59" s="6" t="s">
        <v>11</v>
      </c>
      <c r="D59" s="6" t="s">
        <v>2</v>
      </c>
    </row>
    <row r="60" spans="1:4" x14ac:dyDescent="0.25">
      <c r="A60"/>
      <c r="B60" s="3">
        <v>39638</v>
      </c>
      <c r="C60">
        <v>25</v>
      </c>
    </row>
    <row r="61" spans="1:4" x14ac:dyDescent="0.25">
      <c r="A61"/>
      <c r="B61" s="3">
        <v>39644</v>
      </c>
      <c r="C61">
        <v>163</v>
      </c>
    </row>
    <row r="62" spans="1:4" x14ac:dyDescent="0.25">
      <c r="A62"/>
      <c r="B62" s="3">
        <v>39650</v>
      </c>
      <c r="C62">
        <v>411</v>
      </c>
    </row>
    <row r="63" spans="1:4" x14ac:dyDescent="0.25">
      <c r="A63"/>
      <c r="B63" s="3">
        <v>39652</v>
      </c>
      <c r="C63">
        <v>85</v>
      </c>
    </row>
    <row r="64" spans="1:4" x14ac:dyDescent="0.25">
      <c r="A64"/>
      <c r="B64" s="3">
        <v>39657</v>
      </c>
      <c r="C64">
        <v>445</v>
      </c>
    </row>
    <row r="65" spans="1:3" x14ac:dyDescent="0.25">
      <c r="A65"/>
      <c r="B65" s="3">
        <v>39658</v>
      </c>
      <c r="C65">
        <v>4840</v>
      </c>
    </row>
    <row r="66" spans="1:3" x14ac:dyDescent="0.25">
      <c r="A66"/>
      <c r="B66" s="3">
        <v>40001</v>
      </c>
      <c r="C66">
        <v>580</v>
      </c>
    </row>
    <row r="67" spans="1:3" x14ac:dyDescent="0.25">
      <c r="A67"/>
      <c r="B67" s="3">
        <v>40008</v>
      </c>
      <c r="C67">
        <v>170</v>
      </c>
    </row>
    <row r="68" spans="1:3" x14ac:dyDescent="0.25">
      <c r="A68"/>
      <c r="B68" s="3">
        <v>40015</v>
      </c>
      <c r="C68">
        <v>4800</v>
      </c>
    </row>
    <row r="69" spans="1:3" x14ac:dyDescent="0.25">
      <c r="A69"/>
      <c r="B69" s="3">
        <v>40021</v>
      </c>
      <c r="C69">
        <v>360</v>
      </c>
    </row>
    <row r="70" spans="1:3" x14ac:dyDescent="0.25">
      <c r="A70"/>
      <c r="B70" s="3">
        <v>40365</v>
      </c>
      <c r="C70">
        <v>740</v>
      </c>
    </row>
    <row r="71" spans="1:3" x14ac:dyDescent="0.25">
      <c r="A71"/>
      <c r="B71" s="3">
        <v>40371</v>
      </c>
      <c r="C71">
        <v>460</v>
      </c>
    </row>
    <row r="72" spans="1:3" x14ac:dyDescent="0.25">
      <c r="A72"/>
      <c r="B72" s="3">
        <v>40378</v>
      </c>
      <c r="C72">
        <v>2400</v>
      </c>
    </row>
    <row r="73" spans="1:3" x14ac:dyDescent="0.25">
      <c r="A73"/>
      <c r="B73" s="3">
        <v>40379</v>
      </c>
      <c r="C73">
        <v>4800</v>
      </c>
    </row>
    <row r="74" spans="1:3" x14ac:dyDescent="0.25">
      <c r="A74"/>
      <c r="B74" s="3">
        <v>40380</v>
      </c>
      <c r="C74">
        <v>2400</v>
      </c>
    </row>
    <row r="75" spans="1:3" x14ac:dyDescent="0.25">
      <c r="A75"/>
      <c r="B75" s="3">
        <v>40381</v>
      </c>
      <c r="C75">
        <v>1300</v>
      </c>
    </row>
    <row r="76" spans="1:3" x14ac:dyDescent="0.25">
      <c r="A76"/>
      <c r="B76" s="3">
        <v>40385</v>
      </c>
      <c r="C76">
        <v>870</v>
      </c>
    </row>
    <row r="77" spans="1:3" x14ac:dyDescent="0.25">
      <c r="A77"/>
      <c r="B77" s="3">
        <v>40386</v>
      </c>
      <c r="C77">
        <v>4800</v>
      </c>
    </row>
    <row r="78" spans="1:3" x14ac:dyDescent="0.25">
      <c r="A78"/>
      <c r="B78" s="3">
        <v>40387</v>
      </c>
      <c r="C78">
        <v>700</v>
      </c>
    </row>
    <row r="79" spans="1:3" x14ac:dyDescent="0.25">
      <c r="A79"/>
      <c r="B79" s="3">
        <v>40388</v>
      </c>
      <c r="C79">
        <v>4800</v>
      </c>
    </row>
    <row r="80" spans="1:3" x14ac:dyDescent="0.25">
      <c r="A80"/>
      <c r="B80" s="3">
        <v>40729</v>
      </c>
      <c r="C80">
        <v>10</v>
      </c>
    </row>
    <row r="81" spans="1:3" x14ac:dyDescent="0.25">
      <c r="A81"/>
      <c r="B81" s="3">
        <v>40736</v>
      </c>
      <c r="C81">
        <v>30</v>
      </c>
    </row>
    <row r="82" spans="1:3" x14ac:dyDescent="0.25">
      <c r="A82"/>
      <c r="B82" s="3">
        <v>40743</v>
      </c>
      <c r="C82">
        <v>30</v>
      </c>
    </row>
    <row r="83" spans="1:3" x14ac:dyDescent="0.25">
      <c r="A83"/>
      <c r="B83" s="3">
        <v>40749</v>
      </c>
      <c r="C83">
        <v>2098</v>
      </c>
    </row>
    <row r="84" spans="1:3" x14ac:dyDescent="0.25">
      <c r="A84"/>
      <c r="B84" s="3">
        <v>40750</v>
      </c>
      <c r="C84">
        <v>820</v>
      </c>
    </row>
    <row r="85" spans="1:3" x14ac:dyDescent="0.25">
      <c r="A85"/>
      <c r="B85" s="3">
        <v>40751</v>
      </c>
      <c r="C85">
        <v>528</v>
      </c>
    </row>
    <row r="86" spans="1:3" x14ac:dyDescent="0.25">
      <c r="A86"/>
      <c r="B86" s="3">
        <v>41092</v>
      </c>
      <c r="C86" s="5">
        <v>250</v>
      </c>
    </row>
    <row r="87" spans="1:3" x14ac:dyDescent="0.25">
      <c r="A87"/>
      <c r="B87" s="3">
        <v>41099</v>
      </c>
      <c r="C87">
        <v>5</v>
      </c>
    </row>
    <row r="88" spans="1:3" x14ac:dyDescent="0.25">
      <c r="A88"/>
      <c r="B88" s="3">
        <v>41106</v>
      </c>
      <c r="C88" s="5">
        <v>20</v>
      </c>
    </row>
    <row r="89" spans="1:3" x14ac:dyDescent="0.25">
      <c r="A89"/>
      <c r="B89" s="3">
        <v>41113</v>
      </c>
      <c r="C89" s="5">
        <v>260</v>
      </c>
    </row>
    <row r="90" spans="1:3" x14ac:dyDescent="0.25">
      <c r="A90"/>
      <c r="B90" s="3">
        <v>41120</v>
      </c>
      <c r="C90" s="5">
        <v>4400</v>
      </c>
    </row>
    <row r="91" spans="1:3" x14ac:dyDescent="0.25">
      <c r="A91"/>
      <c r="B91" s="3">
        <v>41456</v>
      </c>
      <c r="C91" s="5">
        <v>31</v>
      </c>
    </row>
    <row r="92" spans="1:3" x14ac:dyDescent="0.25">
      <c r="A92"/>
      <c r="B92" s="3">
        <v>41463</v>
      </c>
      <c r="C92" s="5">
        <v>420</v>
      </c>
    </row>
    <row r="93" spans="1:3" x14ac:dyDescent="0.25">
      <c r="A93"/>
      <c r="B93" s="3">
        <v>41470</v>
      </c>
      <c r="C93" s="5">
        <v>75</v>
      </c>
    </row>
    <row r="94" spans="1:3" x14ac:dyDescent="0.25">
      <c r="A94"/>
      <c r="B94" s="3">
        <v>41477</v>
      </c>
      <c r="C94" s="5">
        <v>500</v>
      </c>
    </row>
    <row r="95" spans="1:3" x14ac:dyDescent="0.25">
      <c r="A95"/>
      <c r="B95" s="3">
        <v>41484</v>
      </c>
      <c r="C95" s="5">
        <v>5</v>
      </c>
    </row>
    <row r="96" spans="1:3" x14ac:dyDescent="0.25">
      <c r="A96"/>
    </row>
    <row r="97" spans="1:4" x14ac:dyDescent="0.25">
      <c r="C97" s="7">
        <f>GEOMEAN($C$60:$C$95)</f>
        <v>330.902142248318</v>
      </c>
      <c r="D97">
        <f>COUNTA($C$60:$C$95)</f>
        <v>36</v>
      </c>
    </row>
    <row r="99" spans="1:4" x14ac:dyDescent="0.25">
      <c r="A99" t="s">
        <v>15</v>
      </c>
      <c r="B99" s="6" t="s">
        <v>10</v>
      </c>
      <c r="C99" s="6" t="s">
        <v>11</v>
      </c>
      <c r="D99" s="6" t="s">
        <v>2</v>
      </c>
    </row>
    <row r="100" spans="1:4" x14ac:dyDescent="0.25">
      <c r="A100"/>
      <c r="B100" s="3">
        <v>39666</v>
      </c>
      <c r="C100">
        <v>4840</v>
      </c>
    </row>
    <row r="101" spans="1:4" x14ac:dyDescent="0.25">
      <c r="A101"/>
      <c r="B101" s="3">
        <v>39671</v>
      </c>
      <c r="C101">
        <v>4840</v>
      </c>
    </row>
    <row r="102" spans="1:4" x14ac:dyDescent="0.25">
      <c r="A102"/>
      <c r="B102" s="3">
        <v>39672</v>
      </c>
      <c r="C102">
        <v>23</v>
      </c>
    </row>
    <row r="103" spans="1:4" x14ac:dyDescent="0.25">
      <c r="A103"/>
      <c r="B103" s="3">
        <v>39678</v>
      </c>
      <c r="C103">
        <v>17</v>
      </c>
    </row>
    <row r="104" spans="1:4" x14ac:dyDescent="0.25">
      <c r="A104"/>
      <c r="B104" s="3">
        <v>39685</v>
      </c>
      <c r="C104">
        <v>67</v>
      </c>
    </row>
    <row r="105" spans="1:4" x14ac:dyDescent="0.25">
      <c r="A105"/>
      <c r="B105" s="3">
        <v>40028</v>
      </c>
      <c r="C105">
        <v>36</v>
      </c>
    </row>
    <row r="106" spans="1:4" x14ac:dyDescent="0.25">
      <c r="A106"/>
      <c r="B106" s="3">
        <v>40035</v>
      </c>
      <c r="C106">
        <v>4800</v>
      </c>
    </row>
    <row r="107" spans="1:4" x14ac:dyDescent="0.25">
      <c r="A107"/>
      <c r="B107" s="3">
        <v>40036</v>
      </c>
      <c r="C107">
        <v>4800</v>
      </c>
    </row>
    <row r="108" spans="1:4" x14ac:dyDescent="0.25">
      <c r="A108"/>
      <c r="B108" s="3">
        <v>40037</v>
      </c>
      <c r="C108" s="7">
        <v>676.66666666666663</v>
      </c>
    </row>
    <row r="109" spans="1:4" x14ac:dyDescent="0.25">
      <c r="A109"/>
      <c r="B109" s="3">
        <v>40038</v>
      </c>
      <c r="C109">
        <v>1690</v>
      </c>
    </row>
    <row r="110" spans="1:4" x14ac:dyDescent="0.25">
      <c r="A110"/>
      <c r="B110" s="3">
        <v>40039</v>
      </c>
      <c r="C110">
        <v>353</v>
      </c>
    </row>
    <row r="111" spans="1:4" x14ac:dyDescent="0.25">
      <c r="A111"/>
      <c r="B111" s="3">
        <v>40042</v>
      </c>
      <c r="C111">
        <v>260</v>
      </c>
    </row>
    <row r="112" spans="1:4" x14ac:dyDescent="0.25">
      <c r="A112"/>
      <c r="B112" s="3">
        <v>40049</v>
      </c>
      <c r="C112">
        <v>4800</v>
      </c>
    </row>
    <row r="113" spans="1:3" x14ac:dyDescent="0.25">
      <c r="A113"/>
      <c r="B113" s="3">
        <v>40050</v>
      </c>
      <c r="C113">
        <v>550</v>
      </c>
    </row>
    <row r="114" spans="1:3" x14ac:dyDescent="0.25">
      <c r="A114"/>
      <c r="B114" s="3">
        <v>40392</v>
      </c>
      <c r="C114">
        <v>4800</v>
      </c>
    </row>
    <row r="115" spans="1:3" x14ac:dyDescent="0.25">
      <c r="A115"/>
      <c r="B115" s="3">
        <v>40393</v>
      </c>
      <c r="C115">
        <v>4800</v>
      </c>
    </row>
    <row r="116" spans="1:3" x14ac:dyDescent="0.25">
      <c r="A116"/>
      <c r="B116" s="3">
        <v>40394</v>
      </c>
      <c r="C116">
        <v>2400</v>
      </c>
    </row>
    <row r="117" spans="1:3" x14ac:dyDescent="0.25">
      <c r="A117"/>
      <c r="B117" s="3">
        <v>40395</v>
      </c>
      <c r="C117">
        <v>1100</v>
      </c>
    </row>
    <row r="118" spans="1:3" x14ac:dyDescent="0.25">
      <c r="A118"/>
      <c r="B118" s="3">
        <v>40396</v>
      </c>
      <c r="C118">
        <v>4800</v>
      </c>
    </row>
    <row r="119" spans="1:3" x14ac:dyDescent="0.25">
      <c r="A119"/>
      <c r="B119" s="3">
        <v>40399</v>
      </c>
      <c r="C119">
        <v>4800</v>
      </c>
    </row>
    <row r="120" spans="1:3" x14ac:dyDescent="0.25">
      <c r="A120"/>
      <c r="B120" s="3">
        <v>40400</v>
      </c>
      <c r="C120">
        <v>4800</v>
      </c>
    </row>
    <row r="121" spans="1:3" x14ac:dyDescent="0.25">
      <c r="A121"/>
      <c r="B121" s="3">
        <v>40402</v>
      </c>
      <c r="C121">
        <v>2400</v>
      </c>
    </row>
    <row r="122" spans="1:3" x14ac:dyDescent="0.25">
      <c r="A122"/>
      <c r="B122" s="3">
        <v>40403</v>
      </c>
      <c r="C122">
        <v>4800</v>
      </c>
    </row>
    <row r="123" spans="1:3" x14ac:dyDescent="0.25">
      <c r="A123"/>
      <c r="B123" s="3">
        <v>40406</v>
      </c>
      <c r="C123">
        <v>63</v>
      </c>
    </row>
    <row r="124" spans="1:3" x14ac:dyDescent="0.25">
      <c r="A124"/>
      <c r="B124" s="3">
        <v>40407</v>
      </c>
      <c r="C124">
        <v>190</v>
      </c>
    </row>
    <row r="125" spans="1:3" x14ac:dyDescent="0.25">
      <c r="A125"/>
      <c r="B125" s="3">
        <v>40414</v>
      </c>
      <c r="C125">
        <v>4800</v>
      </c>
    </row>
    <row r="126" spans="1:3" x14ac:dyDescent="0.25">
      <c r="A126"/>
      <c r="B126" s="3">
        <v>40415</v>
      </c>
      <c r="C126">
        <v>2000</v>
      </c>
    </row>
    <row r="127" spans="1:3" x14ac:dyDescent="0.25">
      <c r="A127"/>
      <c r="B127" s="3">
        <v>40417</v>
      </c>
      <c r="C127">
        <v>4800</v>
      </c>
    </row>
    <row r="128" spans="1:3" x14ac:dyDescent="0.25">
      <c r="A128"/>
      <c r="B128" s="3">
        <v>40421</v>
      </c>
      <c r="C128">
        <v>1100</v>
      </c>
    </row>
    <row r="129" spans="1:3" x14ac:dyDescent="0.25">
      <c r="A129"/>
      <c r="B129" s="3">
        <v>40757</v>
      </c>
      <c r="C129">
        <v>2755</v>
      </c>
    </row>
    <row r="130" spans="1:3" x14ac:dyDescent="0.25">
      <c r="A130"/>
      <c r="B130" s="3">
        <v>40758</v>
      </c>
      <c r="C130">
        <v>2723</v>
      </c>
    </row>
    <row r="131" spans="1:3" x14ac:dyDescent="0.25">
      <c r="A131"/>
      <c r="B131" s="3">
        <v>40763</v>
      </c>
      <c r="C131">
        <v>3873</v>
      </c>
    </row>
    <row r="132" spans="1:3" x14ac:dyDescent="0.25">
      <c r="A132"/>
      <c r="B132" s="3">
        <v>40765</v>
      </c>
      <c r="C132">
        <v>379</v>
      </c>
    </row>
    <row r="133" spans="1:3" x14ac:dyDescent="0.25">
      <c r="A133"/>
      <c r="B133" s="3">
        <v>40770</v>
      </c>
      <c r="C133">
        <v>985</v>
      </c>
    </row>
    <row r="134" spans="1:3" x14ac:dyDescent="0.25">
      <c r="A134"/>
      <c r="B134" s="3">
        <v>40771</v>
      </c>
      <c r="C134">
        <v>226</v>
      </c>
    </row>
    <row r="135" spans="1:3" x14ac:dyDescent="0.25">
      <c r="A135"/>
      <c r="B135" s="3">
        <v>40777</v>
      </c>
      <c r="C135">
        <v>197</v>
      </c>
    </row>
    <row r="136" spans="1:3" x14ac:dyDescent="0.25">
      <c r="A136"/>
      <c r="B136" s="3">
        <v>40784</v>
      </c>
      <c r="C136">
        <v>757</v>
      </c>
    </row>
    <row r="137" spans="1:3" x14ac:dyDescent="0.25">
      <c r="A137"/>
      <c r="B137" s="3">
        <v>41122</v>
      </c>
      <c r="C137" s="5">
        <v>1400</v>
      </c>
    </row>
    <row r="138" spans="1:3" x14ac:dyDescent="0.25">
      <c r="A138"/>
      <c r="B138" s="3">
        <v>41123</v>
      </c>
      <c r="C138" s="5">
        <v>1700</v>
      </c>
    </row>
    <row r="139" spans="1:3" x14ac:dyDescent="0.25">
      <c r="A139"/>
      <c r="B139" s="3">
        <v>41124</v>
      </c>
      <c r="C139" s="5">
        <v>5200</v>
      </c>
    </row>
    <row r="140" spans="1:3" x14ac:dyDescent="0.25">
      <c r="A140"/>
      <c r="B140" s="3">
        <v>41131</v>
      </c>
      <c r="C140" s="5">
        <v>1725</v>
      </c>
    </row>
    <row r="141" spans="1:3" x14ac:dyDescent="0.25">
      <c r="A141"/>
      <c r="B141" s="3">
        <v>41134</v>
      </c>
      <c r="C141" s="5">
        <v>1900</v>
      </c>
    </row>
    <row r="142" spans="1:3" x14ac:dyDescent="0.25">
      <c r="A142"/>
      <c r="B142" s="3">
        <v>41135</v>
      </c>
      <c r="C142" s="5">
        <v>1600</v>
      </c>
    </row>
    <row r="143" spans="1:3" x14ac:dyDescent="0.25">
      <c r="A143"/>
      <c r="B143" s="3">
        <v>41136</v>
      </c>
      <c r="C143" s="5">
        <v>1400</v>
      </c>
    </row>
    <row r="144" spans="1:3" x14ac:dyDescent="0.25">
      <c r="A144"/>
      <c r="B144" s="3">
        <v>41137</v>
      </c>
      <c r="C144" s="5">
        <v>560</v>
      </c>
    </row>
    <row r="145" spans="1:4" x14ac:dyDescent="0.25">
      <c r="A145"/>
      <c r="B145" s="3">
        <v>41141</v>
      </c>
      <c r="C145" s="5">
        <v>30</v>
      </c>
    </row>
    <row r="146" spans="1:4" x14ac:dyDescent="0.25">
      <c r="A146"/>
      <c r="B146" s="3">
        <v>41148</v>
      </c>
      <c r="C146" s="5">
        <v>580</v>
      </c>
    </row>
    <row r="147" spans="1:4" x14ac:dyDescent="0.25">
      <c r="A147"/>
      <c r="B147" s="3">
        <v>41492</v>
      </c>
      <c r="C147" s="5">
        <f>24000*2</f>
        <v>48000</v>
      </c>
    </row>
    <row r="148" spans="1:4" x14ac:dyDescent="0.25">
      <c r="A148"/>
      <c r="B148" s="3">
        <v>41493</v>
      </c>
      <c r="C148" s="5">
        <v>370</v>
      </c>
    </row>
    <row r="149" spans="1:4" x14ac:dyDescent="0.25">
      <c r="A149"/>
      <c r="B149" s="3">
        <v>41498</v>
      </c>
      <c r="C149" s="5">
        <v>1900</v>
      </c>
    </row>
    <row r="150" spans="1:4" x14ac:dyDescent="0.25">
      <c r="A150"/>
      <c r="B150" s="3">
        <v>41499</v>
      </c>
      <c r="C150" s="5">
        <v>310</v>
      </c>
    </row>
    <row r="151" spans="1:4" x14ac:dyDescent="0.25">
      <c r="A151"/>
      <c r="B151" s="3">
        <v>41505</v>
      </c>
      <c r="C151" s="5">
        <v>680</v>
      </c>
    </row>
    <row r="152" spans="1:4" x14ac:dyDescent="0.25">
      <c r="A152"/>
      <c r="B152" s="3">
        <v>41513</v>
      </c>
      <c r="C152" s="5">
        <v>210</v>
      </c>
    </row>
    <row r="153" spans="1:4" x14ac:dyDescent="0.25">
      <c r="A153"/>
    </row>
    <row r="154" spans="1:4" x14ac:dyDescent="0.25">
      <c r="C154" s="7">
        <f>GEOMEAN($C$100:$C$152)</f>
        <v>1022.224809660656</v>
      </c>
      <c r="D154">
        <f>COUNTA($C$100:$C$152)</f>
        <v>53</v>
      </c>
    </row>
    <row r="156" spans="1:4" x14ac:dyDescent="0.25">
      <c r="A156" t="s">
        <v>16</v>
      </c>
      <c r="B156" s="6" t="s">
        <v>10</v>
      </c>
      <c r="C156" s="6" t="s">
        <v>11</v>
      </c>
      <c r="D156" s="6" t="s">
        <v>2</v>
      </c>
    </row>
    <row r="157" spans="1:4" x14ac:dyDescent="0.25">
      <c r="A157"/>
      <c r="B157" s="3">
        <v>39693</v>
      </c>
      <c r="C157">
        <v>38</v>
      </c>
    </row>
    <row r="158" spans="1:4" x14ac:dyDescent="0.25">
      <c r="A158"/>
      <c r="B158" s="3">
        <v>40059</v>
      </c>
      <c r="C158">
        <v>1000</v>
      </c>
    </row>
    <row r="159" spans="1:4" x14ac:dyDescent="0.25">
      <c r="A159"/>
      <c r="B159" s="3">
        <v>40060</v>
      </c>
      <c r="C159" s="7">
        <v>696.66666666666663</v>
      </c>
    </row>
    <row r="160" spans="1:4" x14ac:dyDescent="0.25">
      <c r="A160"/>
      <c r="B160" s="3">
        <v>40064</v>
      </c>
      <c r="C160">
        <v>1078</v>
      </c>
    </row>
    <row r="161" spans="1:4" x14ac:dyDescent="0.25">
      <c r="A161"/>
      <c r="B161" s="3">
        <v>40423</v>
      </c>
      <c r="C161">
        <v>4800</v>
      </c>
    </row>
    <row r="162" spans="1:4" x14ac:dyDescent="0.25">
      <c r="A162"/>
      <c r="B162" s="3">
        <v>40424</v>
      </c>
      <c r="C162">
        <v>440</v>
      </c>
    </row>
    <row r="163" spans="1:4" x14ac:dyDescent="0.25">
      <c r="A163"/>
      <c r="B163" s="3">
        <v>40793</v>
      </c>
      <c r="C163">
        <v>537</v>
      </c>
    </row>
    <row r="164" spans="1:4" x14ac:dyDescent="0.25">
      <c r="A164"/>
      <c r="B164" s="3">
        <v>41156</v>
      </c>
      <c r="C164" s="5">
        <v>75</v>
      </c>
    </row>
    <row r="165" spans="1:4" x14ac:dyDescent="0.25">
      <c r="A165"/>
      <c r="B165" s="3">
        <v>41521</v>
      </c>
      <c r="C165" s="5">
        <v>5800</v>
      </c>
    </row>
    <row r="166" spans="1:4" x14ac:dyDescent="0.25">
      <c r="A166"/>
      <c r="B166" s="3">
        <v>41522</v>
      </c>
      <c r="C166" s="5">
        <v>110</v>
      </c>
    </row>
    <row r="167" spans="1:4" x14ac:dyDescent="0.25">
      <c r="A167"/>
    </row>
    <row r="168" spans="1:4" x14ac:dyDescent="0.25">
      <c r="A168"/>
      <c r="C168" s="7">
        <f>GEOMEAN($C$157:$C$166)</f>
        <v>523.5977275961759</v>
      </c>
      <c r="D168">
        <f>COUNTA($C$157:$C$166)</f>
        <v>10</v>
      </c>
    </row>
    <row r="169" spans="1:4" x14ac:dyDescent="0.25">
      <c r="A169"/>
    </row>
  </sheetData>
  <sortState ref="A10:B186">
    <sortCondition ref="A10:A186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17"/>
  <sheetViews>
    <sheetView workbookViewId="0">
      <selection activeCell="G10" sqref="G10"/>
    </sheetView>
  </sheetViews>
  <sheetFormatPr defaultRowHeight="15" x14ac:dyDescent="0.25"/>
  <cols>
    <col min="1" max="1" width="15.85546875" bestFit="1" customWidth="1"/>
    <col min="2" max="2" width="20.7109375" customWidth="1"/>
    <col min="3" max="3" width="13.5703125" bestFit="1" customWidth="1"/>
    <col min="6" max="6" width="10.85546875" bestFit="1" customWidth="1"/>
    <col min="7" max="7" width="11.42578125" bestFit="1" customWidth="1"/>
    <col min="8" max="8" width="11.285156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45</v>
      </c>
      <c r="C2" t="s">
        <v>29</v>
      </c>
      <c r="D2">
        <v>805400</v>
      </c>
      <c r="E2">
        <v>1527048</v>
      </c>
    </row>
    <row r="3" spans="1:8" x14ac:dyDescent="0.25">
      <c r="F3" s="8"/>
      <c r="G3" s="11" t="s">
        <v>18</v>
      </c>
      <c r="H3" s="11" t="s">
        <v>19</v>
      </c>
    </row>
    <row r="4" spans="1:8" x14ac:dyDescent="0.25">
      <c r="F4" s="9" t="s">
        <v>7</v>
      </c>
      <c r="G4" s="15">
        <f>C15</f>
        <v>13.574945016556699</v>
      </c>
      <c r="H4" s="16">
        <f>D15</f>
        <v>8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10" t="s">
        <v>13</v>
      </c>
      <c r="G5" s="15">
        <f>C49</f>
        <v>73.881630957687079</v>
      </c>
      <c r="H5" s="16">
        <f>D49</f>
        <v>30</v>
      </c>
    </row>
    <row r="6" spans="1:8" x14ac:dyDescent="0.25">
      <c r="A6" s="9"/>
      <c r="B6" s="3">
        <v>39953</v>
      </c>
      <c r="C6">
        <v>10</v>
      </c>
      <c r="D6" t="s">
        <v>6</v>
      </c>
      <c r="F6" s="10" t="s">
        <v>14</v>
      </c>
      <c r="G6" s="15">
        <f>C81</f>
        <v>76.320116246308288</v>
      </c>
      <c r="H6" s="16">
        <f>D81</f>
        <v>28</v>
      </c>
    </row>
    <row r="7" spans="1:8" x14ac:dyDescent="0.25">
      <c r="A7" s="10"/>
      <c r="B7" s="3">
        <v>39959</v>
      </c>
      <c r="C7">
        <v>5</v>
      </c>
      <c r="D7" t="s">
        <v>6</v>
      </c>
      <c r="F7" s="10" t="s">
        <v>17</v>
      </c>
      <c r="G7" s="15">
        <f>C110</f>
        <v>19.657277030599133</v>
      </c>
      <c r="H7" s="16">
        <f>D110</f>
        <v>25</v>
      </c>
    </row>
    <row r="8" spans="1:8" x14ac:dyDescent="0.25">
      <c r="A8" s="10"/>
      <c r="B8" s="3">
        <v>40322.520833333336</v>
      </c>
      <c r="C8">
        <v>3.1</v>
      </c>
      <c r="D8" t="s">
        <v>6</v>
      </c>
      <c r="F8" s="10" t="s">
        <v>16</v>
      </c>
      <c r="G8" s="15">
        <f>C117</f>
        <v>10.626585691826111</v>
      </c>
      <c r="H8" s="16">
        <f>D117</f>
        <v>3</v>
      </c>
    </row>
    <row r="9" spans="1:8" x14ac:dyDescent="0.25">
      <c r="A9" s="10"/>
      <c r="B9" s="3">
        <v>41050</v>
      </c>
      <c r="C9">
        <v>0.5</v>
      </c>
      <c r="D9" t="s">
        <v>4</v>
      </c>
    </row>
    <row r="10" spans="1:8" x14ac:dyDescent="0.25">
      <c r="A10" s="10"/>
      <c r="B10" s="3">
        <v>41058</v>
      </c>
      <c r="C10">
        <v>1200</v>
      </c>
      <c r="D10" t="s">
        <v>4</v>
      </c>
    </row>
    <row r="11" spans="1:8" x14ac:dyDescent="0.25">
      <c r="B11" s="3">
        <v>41059</v>
      </c>
      <c r="C11">
        <v>20</v>
      </c>
      <c r="D11" t="s">
        <v>4</v>
      </c>
    </row>
    <row r="12" spans="1:8" x14ac:dyDescent="0.25">
      <c r="B12" s="3">
        <v>41415</v>
      </c>
      <c r="C12" s="5">
        <v>20</v>
      </c>
      <c r="D12" t="s">
        <v>4</v>
      </c>
    </row>
    <row r="13" spans="1:8" x14ac:dyDescent="0.25">
      <c r="B13" s="3">
        <v>41422</v>
      </c>
      <c r="C13" s="5">
        <v>31</v>
      </c>
      <c r="D13" t="s">
        <v>4</v>
      </c>
    </row>
    <row r="15" spans="1:8" x14ac:dyDescent="0.25">
      <c r="C15" s="7">
        <f>GEOMEAN(C6:C13)</f>
        <v>13.574945016556699</v>
      </c>
      <c r="D15">
        <f>COUNTA(D6:D13)</f>
        <v>8</v>
      </c>
    </row>
    <row r="17" spans="1:4" x14ac:dyDescent="0.25">
      <c r="A17" t="s">
        <v>13</v>
      </c>
      <c r="B17" s="6" t="s">
        <v>10</v>
      </c>
      <c r="C17" s="6" t="s">
        <v>11</v>
      </c>
      <c r="D17" s="6" t="s">
        <v>2</v>
      </c>
    </row>
    <row r="18" spans="1:4" x14ac:dyDescent="0.25">
      <c r="B18" s="3">
        <v>39609</v>
      </c>
      <c r="C18">
        <v>308</v>
      </c>
      <c r="D18" t="s">
        <v>6</v>
      </c>
    </row>
    <row r="19" spans="1:4" x14ac:dyDescent="0.25">
      <c r="B19" s="3">
        <v>39611</v>
      </c>
      <c r="C19">
        <v>100</v>
      </c>
      <c r="D19" t="s">
        <v>6</v>
      </c>
    </row>
    <row r="20" spans="1:4" x14ac:dyDescent="0.25">
      <c r="B20" s="3">
        <v>39615</v>
      </c>
      <c r="C20">
        <v>20</v>
      </c>
      <c r="D20" t="s">
        <v>6</v>
      </c>
    </row>
    <row r="21" spans="1:4" x14ac:dyDescent="0.25">
      <c r="B21" s="3">
        <v>39618</v>
      </c>
      <c r="C21">
        <v>20</v>
      </c>
      <c r="D21" t="s">
        <v>6</v>
      </c>
    </row>
    <row r="22" spans="1:4" x14ac:dyDescent="0.25">
      <c r="B22" s="3">
        <v>39624</v>
      </c>
      <c r="C22">
        <v>71</v>
      </c>
      <c r="D22" t="s">
        <v>6</v>
      </c>
    </row>
    <row r="23" spans="1:4" x14ac:dyDescent="0.25">
      <c r="B23" s="3">
        <v>39629</v>
      </c>
      <c r="C23">
        <v>4</v>
      </c>
      <c r="D23" t="s">
        <v>6</v>
      </c>
    </row>
    <row r="24" spans="1:4" x14ac:dyDescent="0.25">
      <c r="B24" s="3">
        <v>39965</v>
      </c>
      <c r="C24">
        <v>50</v>
      </c>
      <c r="D24" t="s">
        <v>6</v>
      </c>
    </row>
    <row r="25" spans="1:4" x14ac:dyDescent="0.25">
      <c r="B25" s="3">
        <v>39975</v>
      </c>
      <c r="C25">
        <v>7</v>
      </c>
      <c r="D25" t="s">
        <v>6</v>
      </c>
    </row>
    <row r="26" spans="1:4" x14ac:dyDescent="0.25">
      <c r="B26" s="3">
        <v>39979</v>
      </c>
      <c r="C26">
        <v>88</v>
      </c>
      <c r="D26" t="s">
        <v>6</v>
      </c>
    </row>
    <row r="27" spans="1:4" x14ac:dyDescent="0.25">
      <c r="B27" s="3">
        <v>39986</v>
      </c>
      <c r="C27">
        <v>310</v>
      </c>
      <c r="D27" t="s">
        <v>6</v>
      </c>
    </row>
    <row r="28" spans="1:4" x14ac:dyDescent="0.25">
      <c r="B28" s="3">
        <v>39993</v>
      </c>
      <c r="C28">
        <v>100</v>
      </c>
      <c r="D28" t="s">
        <v>6</v>
      </c>
    </row>
    <row r="29" spans="1:4" x14ac:dyDescent="0.25">
      <c r="B29" s="3">
        <v>40331.663888888892</v>
      </c>
      <c r="C29">
        <v>40</v>
      </c>
      <c r="D29" t="s">
        <v>6</v>
      </c>
    </row>
    <row r="30" spans="1:4" x14ac:dyDescent="0.25">
      <c r="B30" s="3">
        <v>40336.456944444442</v>
      </c>
      <c r="C30">
        <v>55</v>
      </c>
      <c r="D30" t="s">
        <v>6</v>
      </c>
    </row>
    <row r="31" spans="1:4" x14ac:dyDescent="0.25">
      <c r="B31" s="3">
        <v>40345.573611111111</v>
      </c>
      <c r="C31">
        <v>130</v>
      </c>
      <c r="D31" t="s">
        <v>6</v>
      </c>
    </row>
    <row r="32" spans="1:4" x14ac:dyDescent="0.25">
      <c r="B32" s="3">
        <v>40351.620138888888</v>
      </c>
      <c r="C32">
        <v>820</v>
      </c>
      <c r="D32" t="s">
        <v>6</v>
      </c>
    </row>
    <row r="33" spans="2:4" x14ac:dyDescent="0.25">
      <c r="B33" s="3">
        <v>40352.665277777778</v>
      </c>
      <c r="C33">
        <v>2400</v>
      </c>
      <c r="D33" t="s">
        <v>6</v>
      </c>
    </row>
    <row r="34" spans="2:4" x14ac:dyDescent="0.25">
      <c r="B34" s="3">
        <v>40353.783333333333</v>
      </c>
      <c r="C34">
        <v>130</v>
      </c>
      <c r="D34" t="s">
        <v>6</v>
      </c>
    </row>
    <row r="35" spans="2:4" x14ac:dyDescent="0.25">
      <c r="B35" s="3">
        <v>40359.574305555558</v>
      </c>
      <c r="C35">
        <v>81</v>
      </c>
      <c r="D35" t="s">
        <v>6</v>
      </c>
    </row>
    <row r="36" spans="2:4" x14ac:dyDescent="0.25">
      <c r="B36" s="3">
        <v>40701</v>
      </c>
      <c r="C36">
        <v>96</v>
      </c>
      <c r="D36" t="s">
        <v>4</v>
      </c>
    </row>
    <row r="37" spans="2:4" x14ac:dyDescent="0.25">
      <c r="B37" s="3">
        <v>40707</v>
      </c>
      <c r="C37">
        <v>10</v>
      </c>
      <c r="D37" t="s">
        <v>4</v>
      </c>
    </row>
    <row r="38" spans="2:4" x14ac:dyDescent="0.25">
      <c r="B38" s="3">
        <v>40714</v>
      </c>
      <c r="C38">
        <v>10</v>
      </c>
      <c r="D38" t="s">
        <v>4</v>
      </c>
    </row>
    <row r="39" spans="2:4" x14ac:dyDescent="0.25">
      <c r="B39" s="3">
        <v>40722</v>
      </c>
      <c r="C39">
        <v>41</v>
      </c>
      <c r="D39" t="s">
        <v>4</v>
      </c>
    </row>
    <row r="40" spans="2:4" x14ac:dyDescent="0.25">
      <c r="B40" s="3">
        <v>41064</v>
      </c>
      <c r="C40">
        <v>10</v>
      </c>
      <c r="D40" t="s">
        <v>4</v>
      </c>
    </row>
    <row r="41" spans="2:4" x14ac:dyDescent="0.25">
      <c r="B41" s="3">
        <v>41071</v>
      </c>
      <c r="C41">
        <v>800</v>
      </c>
      <c r="D41" t="s">
        <v>4</v>
      </c>
    </row>
    <row r="42" spans="2:4" x14ac:dyDescent="0.25">
      <c r="B42" s="3">
        <v>41078</v>
      </c>
      <c r="C42">
        <v>3700</v>
      </c>
      <c r="D42" t="s">
        <v>4</v>
      </c>
    </row>
    <row r="43" spans="2:4" x14ac:dyDescent="0.25">
      <c r="B43" s="3">
        <v>41079</v>
      </c>
      <c r="C43">
        <v>620</v>
      </c>
      <c r="D43" t="s">
        <v>4</v>
      </c>
    </row>
    <row r="44" spans="2:4" x14ac:dyDescent="0.25">
      <c r="B44" s="3">
        <v>41428</v>
      </c>
      <c r="C44">
        <v>5</v>
      </c>
      <c r="D44" t="s">
        <v>4</v>
      </c>
    </row>
    <row r="45" spans="2:4" x14ac:dyDescent="0.25">
      <c r="B45" s="3">
        <v>41435</v>
      </c>
      <c r="C45" s="5">
        <v>52</v>
      </c>
      <c r="D45" t="s">
        <v>4</v>
      </c>
    </row>
    <row r="46" spans="2:4" x14ac:dyDescent="0.25">
      <c r="B46" s="3">
        <v>41442</v>
      </c>
      <c r="C46" s="5">
        <v>6</v>
      </c>
      <c r="D46" t="s">
        <v>4</v>
      </c>
    </row>
    <row r="47" spans="2:4" x14ac:dyDescent="0.25">
      <c r="B47" s="3">
        <v>41449</v>
      </c>
      <c r="C47" s="5">
        <v>510</v>
      </c>
      <c r="D47" t="s">
        <v>4</v>
      </c>
    </row>
    <row r="49" spans="1:4" x14ac:dyDescent="0.25">
      <c r="C49" s="7">
        <f>GEOMEAN(C18:C47)</f>
        <v>73.881630957687079</v>
      </c>
      <c r="D49">
        <f>COUNTA(D18:D47)</f>
        <v>30</v>
      </c>
    </row>
    <row r="51" spans="1:4" x14ac:dyDescent="0.25">
      <c r="A51" t="s">
        <v>14</v>
      </c>
      <c r="B51" s="6" t="s">
        <v>10</v>
      </c>
      <c r="C51" s="6" t="s">
        <v>11</v>
      </c>
      <c r="D51" s="6" t="s">
        <v>2</v>
      </c>
    </row>
    <row r="52" spans="1:4" x14ac:dyDescent="0.25">
      <c r="B52" s="3">
        <v>39638</v>
      </c>
      <c r="C52">
        <v>61</v>
      </c>
      <c r="D52" t="s">
        <v>6</v>
      </c>
    </row>
    <row r="53" spans="1:4" x14ac:dyDescent="0.25">
      <c r="B53" s="3">
        <v>39643</v>
      </c>
      <c r="C53">
        <v>6</v>
      </c>
      <c r="D53" t="s">
        <v>6</v>
      </c>
    </row>
    <row r="54" spans="1:4" x14ac:dyDescent="0.25">
      <c r="B54" s="3">
        <v>39646</v>
      </c>
      <c r="C54">
        <v>199</v>
      </c>
      <c r="D54" t="s">
        <v>6</v>
      </c>
    </row>
    <row r="55" spans="1:4" x14ac:dyDescent="0.25">
      <c r="B55" s="3">
        <v>39646</v>
      </c>
      <c r="C55">
        <v>299</v>
      </c>
      <c r="D55" t="s">
        <v>6</v>
      </c>
    </row>
    <row r="56" spans="1:4" x14ac:dyDescent="0.25">
      <c r="B56" s="3">
        <v>39651</v>
      </c>
      <c r="C56">
        <v>3</v>
      </c>
      <c r="D56" t="s">
        <v>6</v>
      </c>
    </row>
    <row r="57" spans="1:4" x14ac:dyDescent="0.25">
      <c r="B57" s="3">
        <v>39658</v>
      </c>
      <c r="C57">
        <v>65</v>
      </c>
      <c r="D57" t="s">
        <v>6</v>
      </c>
    </row>
    <row r="58" spans="1:4" x14ac:dyDescent="0.25">
      <c r="B58" s="3">
        <v>40000.522916666669</v>
      </c>
      <c r="C58">
        <v>220</v>
      </c>
      <c r="D58" t="s">
        <v>6</v>
      </c>
    </row>
    <row r="59" spans="1:4" x14ac:dyDescent="0.25">
      <c r="B59" s="3">
        <v>40007.553472222222</v>
      </c>
      <c r="C59">
        <v>190</v>
      </c>
      <c r="D59" t="s">
        <v>6</v>
      </c>
    </row>
    <row r="60" spans="1:4" x14ac:dyDescent="0.25">
      <c r="B60" s="3">
        <v>40014.572916666664</v>
      </c>
      <c r="C60">
        <v>79</v>
      </c>
      <c r="D60" t="s">
        <v>6</v>
      </c>
    </row>
    <row r="61" spans="1:4" x14ac:dyDescent="0.25">
      <c r="B61" s="3">
        <v>40021.496527777781</v>
      </c>
      <c r="C61">
        <v>17</v>
      </c>
      <c r="D61" t="s">
        <v>6</v>
      </c>
    </row>
    <row r="62" spans="1:4" x14ac:dyDescent="0.25">
      <c r="B62" s="3">
        <v>40366.475694444445</v>
      </c>
      <c r="C62">
        <v>330</v>
      </c>
      <c r="D62" t="s">
        <v>6</v>
      </c>
    </row>
    <row r="63" spans="1:4" x14ac:dyDescent="0.25">
      <c r="B63" s="3">
        <v>40372.49722222222</v>
      </c>
      <c r="C63">
        <v>140</v>
      </c>
      <c r="D63" t="s">
        <v>6</v>
      </c>
    </row>
    <row r="64" spans="1:4" x14ac:dyDescent="0.25">
      <c r="B64" s="3">
        <v>40379.577777777777</v>
      </c>
      <c r="C64">
        <v>32</v>
      </c>
      <c r="D64" t="s">
        <v>6</v>
      </c>
    </row>
    <row r="65" spans="2:4" x14ac:dyDescent="0.25">
      <c r="B65" s="3">
        <v>40385.54791666667</v>
      </c>
      <c r="C65">
        <v>36</v>
      </c>
      <c r="D65" t="s">
        <v>6</v>
      </c>
    </row>
    <row r="66" spans="2:4" x14ac:dyDescent="0.25">
      <c r="B66" s="3">
        <v>40729</v>
      </c>
      <c r="C66">
        <v>131</v>
      </c>
      <c r="D66" t="s">
        <v>4</v>
      </c>
    </row>
    <row r="67" spans="2:4" x14ac:dyDescent="0.25">
      <c r="B67" s="3">
        <v>40737</v>
      </c>
      <c r="C67">
        <v>31</v>
      </c>
      <c r="D67" t="s">
        <v>4</v>
      </c>
    </row>
    <row r="68" spans="2:4" x14ac:dyDescent="0.25">
      <c r="B68" s="3">
        <v>40743</v>
      </c>
      <c r="C68">
        <v>97</v>
      </c>
      <c r="D68" t="s">
        <v>4</v>
      </c>
    </row>
    <row r="69" spans="2:4" x14ac:dyDescent="0.25">
      <c r="B69" s="3">
        <v>40749</v>
      </c>
      <c r="C69">
        <v>20</v>
      </c>
      <c r="D69" t="s">
        <v>4</v>
      </c>
    </row>
    <row r="70" spans="2:4" x14ac:dyDescent="0.25">
      <c r="B70" s="3">
        <v>41092</v>
      </c>
      <c r="C70">
        <v>63</v>
      </c>
      <c r="D70" t="s">
        <v>4</v>
      </c>
    </row>
    <row r="71" spans="2:4" x14ac:dyDescent="0.25">
      <c r="B71" s="3">
        <v>41107</v>
      </c>
      <c r="C71">
        <v>120</v>
      </c>
      <c r="D71" t="s">
        <v>4</v>
      </c>
    </row>
    <row r="72" spans="2:4" x14ac:dyDescent="0.25">
      <c r="B72" s="3">
        <v>41114</v>
      </c>
      <c r="C72">
        <v>140</v>
      </c>
      <c r="D72" t="s">
        <v>4</v>
      </c>
    </row>
    <row r="73" spans="2:4" x14ac:dyDescent="0.25">
      <c r="B73" s="3">
        <v>41121</v>
      </c>
      <c r="C73">
        <v>340</v>
      </c>
      <c r="D73" t="s">
        <v>4</v>
      </c>
    </row>
    <row r="74" spans="2:4" x14ac:dyDescent="0.25">
      <c r="B74" s="3">
        <v>41457</v>
      </c>
      <c r="C74">
        <v>5</v>
      </c>
      <c r="D74" t="s">
        <v>4</v>
      </c>
    </row>
    <row r="75" spans="2:4" x14ac:dyDescent="0.25">
      <c r="B75" s="3">
        <v>41463</v>
      </c>
      <c r="C75">
        <f>24000*2</f>
        <v>48000</v>
      </c>
      <c r="D75" t="s">
        <v>4</v>
      </c>
    </row>
    <row r="76" spans="2:4" x14ac:dyDescent="0.25">
      <c r="B76" s="3">
        <v>41464</v>
      </c>
      <c r="C76" s="5">
        <v>340</v>
      </c>
      <c r="D76" t="s">
        <v>4</v>
      </c>
    </row>
    <row r="77" spans="2:4" x14ac:dyDescent="0.25">
      <c r="B77" s="3">
        <v>41471</v>
      </c>
      <c r="C77" s="5">
        <v>41</v>
      </c>
      <c r="D77" t="s">
        <v>4</v>
      </c>
    </row>
    <row r="78" spans="2:4" x14ac:dyDescent="0.25">
      <c r="B78" s="3">
        <v>41478</v>
      </c>
      <c r="C78" s="5">
        <v>86</v>
      </c>
      <c r="D78" t="s">
        <v>4</v>
      </c>
    </row>
    <row r="79" spans="2:4" x14ac:dyDescent="0.25">
      <c r="B79" s="3">
        <v>41485</v>
      </c>
      <c r="C79">
        <v>5</v>
      </c>
      <c r="D79" t="s">
        <v>4</v>
      </c>
    </row>
    <row r="81" spans="1:4" x14ac:dyDescent="0.25">
      <c r="C81" s="7">
        <f>GEOMEAN(C52:C79)</f>
        <v>76.320116246308288</v>
      </c>
      <c r="D81">
        <f>COUNTA(D52:D79)</f>
        <v>28</v>
      </c>
    </row>
    <row r="83" spans="1:4" x14ac:dyDescent="0.25">
      <c r="A83" t="s">
        <v>15</v>
      </c>
      <c r="B83" s="6" t="s">
        <v>10</v>
      </c>
      <c r="C83" s="6" t="s">
        <v>11</v>
      </c>
      <c r="D83" s="6" t="s">
        <v>2</v>
      </c>
    </row>
    <row r="84" spans="1:4" x14ac:dyDescent="0.25">
      <c r="B84" s="3">
        <v>39666</v>
      </c>
      <c r="C84">
        <v>10</v>
      </c>
      <c r="D84" t="s">
        <v>6</v>
      </c>
    </row>
    <row r="85" spans="1:4" x14ac:dyDescent="0.25">
      <c r="B85" s="3">
        <v>39671</v>
      </c>
      <c r="C85">
        <v>46</v>
      </c>
      <c r="D85" t="s">
        <v>6</v>
      </c>
    </row>
    <row r="86" spans="1:4" x14ac:dyDescent="0.25">
      <c r="B86" s="3">
        <v>39678</v>
      </c>
      <c r="C86">
        <v>8</v>
      </c>
      <c r="D86" t="s">
        <v>6</v>
      </c>
    </row>
    <row r="87" spans="1:4" x14ac:dyDescent="0.25">
      <c r="B87" s="3">
        <v>40028.42083333333</v>
      </c>
      <c r="C87">
        <v>66</v>
      </c>
      <c r="D87" t="s">
        <v>6</v>
      </c>
    </row>
    <row r="88" spans="1:4" x14ac:dyDescent="0.25">
      <c r="B88" s="3">
        <v>40029</v>
      </c>
      <c r="D88" t="s">
        <v>6</v>
      </c>
    </row>
    <row r="89" spans="1:4" x14ac:dyDescent="0.25">
      <c r="B89" s="3">
        <v>40035.565972222219</v>
      </c>
      <c r="C89">
        <v>57</v>
      </c>
      <c r="D89" t="s">
        <v>6</v>
      </c>
    </row>
    <row r="90" spans="1:4" x14ac:dyDescent="0.25">
      <c r="B90" s="3">
        <v>40043.472222222219</v>
      </c>
      <c r="C90">
        <v>150</v>
      </c>
      <c r="D90" t="s">
        <v>6</v>
      </c>
    </row>
    <row r="91" spans="1:4" x14ac:dyDescent="0.25">
      <c r="B91" s="3">
        <v>40049.484722222223</v>
      </c>
      <c r="C91">
        <v>22</v>
      </c>
      <c r="D91" t="s">
        <v>6</v>
      </c>
    </row>
    <row r="92" spans="1:4" x14ac:dyDescent="0.25">
      <c r="B92" s="3">
        <v>40393.488194444442</v>
      </c>
      <c r="C92">
        <v>5</v>
      </c>
      <c r="D92" t="s">
        <v>6</v>
      </c>
    </row>
    <row r="93" spans="1:4" x14ac:dyDescent="0.25">
      <c r="B93" s="3">
        <v>40400.553472222222</v>
      </c>
      <c r="C93">
        <v>3</v>
      </c>
      <c r="D93" t="s">
        <v>6</v>
      </c>
    </row>
    <row r="94" spans="1:4" x14ac:dyDescent="0.25">
      <c r="B94" s="3">
        <v>40407.513194444444</v>
      </c>
      <c r="C94">
        <v>2</v>
      </c>
      <c r="D94" t="s">
        <v>6</v>
      </c>
    </row>
    <row r="95" spans="1:4" x14ac:dyDescent="0.25">
      <c r="B95" s="3">
        <v>40413.526388888888</v>
      </c>
      <c r="C95">
        <v>15</v>
      </c>
      <c r="D95" t="s">
        <v>6</v>
      </c>
    </row>
    <row r="96" spans="1:4" x14ac:dyDescent="0.25">
      <c r="B96" s="3">
        <v>40757</v>
      </c>
      <c r="C96">
        <v>85</v>
      </c>
      <c r="D96" t="s">
        <v>4</v>
      </c>
    </row>
    <row r="97" spans="1:4" x14ac:dyDescent="0.25">
      <c r="B97" s="3">
        <v>40763</v>
      </c>
      <c r="C97">
        <v>41</v>
      </c>
      <c r="D97" t="s">
        <v>4</v>
      </c>
    </row>
    <row r="98" spans="1:4" x14ac:dyDescent="0.25">
      <c r="B98" s="3">
        <v>40770</v>
      </c>
      <c r="C98">
        <v>5</v>
      </c>
      <c r="D98" t="s">
        <v>4</v>
      </c>
    </row>
    <row r="99" spans="1:4" x14ac:dyDescent="0.25">
      <c r="B99" s="3">
        <v>40777</v>
      </c>
      <c r="C99">
        <v>5</v>
      </c>
      <c r="D99" t="s">
        <v>4</v>
      </c>
    </row>
    <row r="100" spans="1:4" x14ac:dyDescent="0.25">
      <c r="B100" s="3">
        <v>40784</v>
      </c>
      <c r="C100">
        <v>10</v>
      </c>
      <c r="D100" t="s">
        <v>4</v>
      </c>
    </row>
    <row r="101" spans="1:4" x14ac:dyDescent="0.25">
      <c r="B101" s="3">
        <v>41128</v>
      </c>
      <c r="C101">
        <v>41</v>
      </c>
      <c r="D101" t="s">
        <v>4</v>
      </c>
    </row>
    <row r="102" spans="1:4" x14ac:dyDescent="0.25">
      <c r="B102" s="3">
        <v>41142</v>
      </c>
      <c r="C102">
        <v>52</v>
      </c>
      <c r="D102" t="s">
        <v>4</v>
      </c>
    </row>
    <row r="103" spans="1:4" x14ac:dyDescent="0.25">
      <c r="B103" s="3">
        <v>41134</v>
      </c>
      <c r="C103">
        <v>10</v>
      </c>
      <c r="D103" t="s">
        <v>4</v>
      </c>
    </row>
    <row r="104" spans="1:4" x14ac:dyDescent="0.25">
      <c r="B104" s="3">
        <v>41149</v>
      </c>
      <c r="C104">
        <v>52</v>
      </c>
      <c r="D104" t="s">
        <v>4</v>
      </c>
    </row>
    <row r="105" spans="1:4" x14ac:dyDescent="0.25">
      <c r="B105" s="3">
        <v>41492</v>
      </c>
      <c r="C105" s="5">
        <v>31</v>
      </c>
      <c r="D105" t="s">
        <v>4</v>
      </c>
    </row>
    <row r="106" spans="1:4" x14ac:dyDescent="0.25">
      <c r="B106" s="3">
        <v>41499</v>
      </c>
      <c r="C106">
        <v>5</v>
      </c>
      <c r="D106" t="s">
        <v>4</v>
      </c>
    </row>
    <row r="107" spans="1:4" x14ac:dyDescent="0.25">
      <c r="B107" s="3">
        <v>41506</v>
      </c>
      <c r="C107" s="5">
        <v>30</v>
      </c>
      <c r="D107" t="s">
        <v>4</v>
      </c>
    </row>
    <row r="108" spans="1:4" x14ac:dyDescent="0.25">
      <c r="B108" s="3">
        <v>41512</v>
      </c>
      <c r="C108" s="5">
        <v>120</v>
      </c>
      <c r="D108" t="s">
        <v>4</v>
      </c>
    </row>
    <row r="110" spans="1:4" x14ac:dyDescent="0.25">
      <c r="C110" s="7">
        <f>GEOMEAN(C84:C108)</f>
        <v>19.657277030599133</v>
      </c>
      <c r="D110">
        <f>COUNTA(D84:D108)</f>
        <v>25</v>
      </c>
    </row>
    <row r="112" spans="1:4" x14ac:dyDescent="0.25">
      <c r="A112" t="s">
        <v>16</v>
      </c>
      <c r="B112" s="6" t="s">
        <v>10</v>
      </c>
      <c r="C112" s="6" t="s">
        <v>11</v>
      </c>
      <c r="D112" s="6" t="s">
        <v>2</v>
      </c>
    </row>
    <row r="113" spans="2:4" x14ac:dyDescent="0.25">
      <c r="B113" s="3">
        <v>40058.519444444442</v>
      </c>
      <c r="C113">
        <v>4</v>
      </c>
      <c r="D113" t="s">
        <v>6</v>
      </c>
    </row>
    <row r="114" spans="2:4" x14ac:dyDescent="0.25">
      <c r="B114" s="3">
        <v>41156</v>
      </c>
      <c r="C114">
        <v>10</v>
      </c>
      <c r="D114" t="s">
        <v>4</v>
      </c>
    </row>
    <row r="115" spans="2:4" x14ac:dyDescent="0.25">
      <c r="B115" s="3">
        <v>41521</v>
      </c>
      <c r="C115" s="5">
        <v>30</v>
      </c>
      <c r="D115" t="s">
        <v>4</v>
      </c>
    </row>
    <row r="117" spans="2:4" x14ac:dyDescent="0.25">
      <c r="C117" s="7">
        <f>GEOMEAN(C113:C115)</f>
        <v>10.626585691826111</v>
      </c>
      <c r="D117">
        <f>COUNTA(D113:D115)</f>
        <v>3</v>
      </c>
    </row>
  </sheetData>
  <sortState ref="A5:C109">
    <sortCondition ref="A5:A10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T128"/>
  <sheetViews>
    <sheetView workbookViewId="0">
      <selection activeCell="G15" sqref="G15"/>
    </sheetView>
  </sheetViews>
  <sheetFormatPr defaultRowHeight="15" x14ac:dyDescent="0.25"/>
  <cols>
    <col min="1" max="2" width="10.85546875" bestFit="1" customWidth="1"/>
    <col min="3" max="3" width="12.7109375" bestFit="1" customWidth="1"/>
    <col min="6" max="6" width="11" customWidth="1"/>
    <col min="7" max="7" width="9.7109375" bestFit="1" customWidth="1"/>
    <col min="8" max="8" width="11.5703125" bestFit="1" customWidth="1"/>
    <col min="11" max="11" width="12" bestFit="1" customWidth="1"/>
    <col min="12" max="12" width="11.42578125" bestFit="1" customWidth="1"/>
    <col min="13" max="13" width="11.28515625" bestFit="1" customWidth="1"/>
    <col min="14" max="14" width="11.42578125" bestFit="1" customWidth="1"/>
    <col min="18" max="18" width="11.28515625" bestFit="1" customWidth="1"/>
  </cols>
  <sheetData>
    <row r="1" spans="1:20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  <c r="R1" s="1" t="s">
        <v>0</v>
      </c>
      <c r="S1" s="1" t="s">
        <v>1</v>
      </c>
      <c r="T1" s="6" t="s">
        <v>2</v>
      </c>
    </row>
    <row r="2" spans="1:20" x14ac:dyDescent="0.25">
      <c r="A2" t="s">
        <v>12</v>
      </c>
      <c r="B2" t="s">
        <v>3</v>
      </c>
      <c r="C2" t="s">
        <v>23</v>
      </c>
      <c r="D2">
        <v>804600</v>
      </c>
      <c r="E2">
        <v>1527131</v>
      </c>
      <c r="R2" s="3">
        <v>41415</v>
      </c>
      <c r="S2" s="5">
        <v>10</v>
      </c>
      <c r="T2" t="s">
        <v>4</v>
      </c>
    </row>
    <row r="3" spans="1:20" x14ac:dyDescent="0.25">
      <c r="R3" s="3">
        <v>41422</v>
      </c>
      <c r="S3" s="5">
        <v>620</v>
      </c>
      <c r="T3" t="s">
        <v>4</v>
      </c>
    </row>
    <row r="4" spans="1:20" x14ac:dyDescent="0.25">
      <c r="F4" s="8"/>
      <c r="G4" s="11" t="s">
        <v>18</v>
      </c>
      <c r="H4" s="11" t="s">
        <v>19</v>
      </c>
      <c r="R4" s="3">
        <v>41428</v>
      </c>
      <c r="S4" s="5">
        <v>900</v>
      </c>
      <c r="T4" t="s">
        <v>4</v>
      </c>
    </row>
    <row r="5" spans="1:20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2">
        <f>C17</f>
        <v>34.879697372675146</v>
      </c>
      <c r="H5" s="13">
        <f>D17</f>
        <v>9</v>
      </c>
      <c r="R5" s="3">
        <v>41429</v>
      </c>
      <c r="S5" s="5">
        <v>2014</v>
      </c>
      <c r="T5" t="s">
        <v>4</v>
      </c>
    </row>
    <row r="6" spans="1:20" x14ac:dyDescent="0.25">
      <c r="B6" s="3">
        <v>39945</v>
      </c>
      <c r="C6">
        <v>66</v>
      </c>
      <c r="D6" t="s">
        <v>6</v>
      </c>
      <c r="F6" s="10" t="s">
        <v>13</v>
      </c>
      <c r="G6" s="14">
        <f>C52</f>
        <v>131.79453508039205</v>
      </c>
      <c r="H6" s="13">
        <f>D52</f>
        <v>31</v>
      </c>
      <c r="R6" s="3">
        <v>41430</v>
      </c>
      <c r="S6" s="5">
        <v>31</v>
      </c>
      <c r="T6" t="s">
        <v>4</v>
      </c>
    </row>
    <row r="7" spans="1:20" x14ac:dyDescent="0.25">
      <c r="B7" s="3">
        <v>39951</v>
      </c>
      <c r="C7">
        <v>190</v>
      </c>
      <c r="D7" t="s">
        <v>6</v>
      </c>
      <c r="F7" s="10" t="s">
        <v>14</v>
      </c>
      <c r="G7" s="12">
        <f>C90</f>
        <v>29.185776392250219</v>
      </c>
      <c r="H7" s="13">
        <f>D90</f>
        <v>33</v>
      </c>
      <c r="R7" s="3">
        <v>41435</v>
      </c>
      <c r="S7" s="5">
        <v>285</v>
      </c>
      <c r="T7" t="s">
        <v>4</v>
      </c>
    </row>
    <row r="8" spans="1:20" x14ac:dyDescent="0.25">
      <c r="B8" s="3">
        <v>39953</v>
      </c>
      <c r="C8">
        <v>10</v>
      </c>
      <c r="D8" t="s">
        <v>6</v>
      </c>
      <c r="F8" s="10" t="s">
        <v>17</v>
      </c>
      <c r="G8" s="12">
        <f>C121</f>
        <v>21.195090839104662</v>
      </c>
      <c r="H8" s="13">
        <f>D121</f>
        <v>26</v>
      </c>
      <c r="R8" s="3">
        <v>41442</v>
      </c>
      <c r="S8" s="5">
        <v>5</v>
      </c>
      <c r="T8" t="s">
        <v>4</v>
      </c>
    </row>
    <row r="9" spans="1:20" x14ac:dyDescent="0.25">
      <c r="B9" s="3">
        <v>39959</v>
      </c>
      <c r="C9">
        <v>28</v>
      </c>
      <c r="D9" t="s">
        <v>6</v>
      </c>
      <c r="F9" s="10" t="s">
        <v>16</v>
      </c>
      <c r="G9" s="20">
        <f>C128</f>
        <v>4.6415888336127793</v>
      </c>
      <c r="H9" s="21">
        <f>D128</f>
        <v>3</v>
      </c>
      <c r="R9" s="3">
        <v>41449</v>
      </c>
      <c r="S9" s="5">
        <v>190</v>
      </c>
      <c r="T9" t="s">
        <v>4</v>
      </c>
    </row>
    <row r="10" spans="1:20" x14ac:dyDescent="0.25">
      <c r="B10" s="3">
        <v>40322.447916666664</v>
      </c>
      <c r="C10">
        <v>26</v>
      </c>
      <c r="D10" t="s">
        <v>6</v>
      </c>
      <c r="R10" s="3">
        <v>41463</v>
      </c>
      <c r="S10" s="5">
        <v>170</v>
      </c>
      <c r="T10" t="s">
        <v>4</v>
      </c>
    </row>
    <row r="11" spans="1:20" x14ac:dyDescent="0.25">
      <c r="B11" s="3">
        <v>41050</v>
      </c>
      <c r="C11" s="5">
        <v>27</v>
      </c>
      <c r="D11" t="s">
        <v>4</v>
      </c>
      <c r="R11" s="3">
        <v>41471</v>
      </c>
      <c r="S11" s="5">
        <v>20</v>
      </c>
      <c r="T11" t="s">
        <v>4</v>
      </c>
    </row>
    <row r="12" spans="1:20" x14ac:dyDescent="0.25">
      <c r="B12" s="3">
        <v>41058</v>
      </c>
      <c r="C12">
        <v>5</v>
      </c>
      <c r="D12" t="s">
        <v>4</v>
      </c>
      <c r="R12" s="3">
        <v>41478</v>
      </c>
      <c r="S12" s="5">
        <v>160</v>
      </c>
      <c r="T12" t="s">
        <v>4</v>
      </c>
    </row>
    <row r="13" spans="1:20" x14ac:dyDescent="0.25">
      <c r="B13" s="3">
        <v>41415</v>
      </c>
      <c r="C13">
        <v>10</v>
      </c>
      <c r="D13" t="s">
        <v>4</v>
      </c>
      <c r="R13" s="3">
        <v>41457</v>
      </c>
      <c r="S13" s="5">
        <v>290</v>
      </c>
      <c r="T13" t="s">
        <v>4</v>
      </c>
    </row>
    <row r="14" spans="1:20" x14ac:dyDescent="0.25">
      <c r="B14" s="3">
        <v>41422</v>
      </c>
      <c r="C14">
        <v>620</v>
      </c>
      <c r="D14" t="s">
        <v>4</v>
      </c>
      <c r="R14" s="3">
        <v>41485</v>
      </c>
      <c r="S14" s="5">
        <v>20</v>
      </c>
      <c r="T14" t="s">
        <v>4</v>
      </c>
    </row>
    <row r="15" spans="1:20" x14ac:dyDescent="0.25">
      <c r="R15" s="3">
        <v>41492</v>
      </c>
      <c r="S15" s="5">
        <v>20</v>
      </c>
      <c r="T15" t="s">
        <v>4</v>
      </c>
    </row>
    <row r="16" spans="1:20" x14ac:dyDescent="0.25">
      <c r="R16" s="3">
        <v>41499</v>
      </c>
      <c r="S16" s="5">
        <v>41</v>
      </c>
      <c r="T16" t="s">
        <v>4</v>
      </c>
    </row>
    <row r="17" spans="1:20" x14ac:dyDescent="0.25">
      <c r="C17" s="7">
        <f>GEOMEAN(C6:C14)</f>
        <v>34.879697372675146</v>
      </c>
      <c r="D17">
        <f>COUNTA(C6:C14)</f>
        <v>9</v>
      </c>
      <c r="R17" s="3">
        <v>41506</v>
      </c>
      <c r="S17" s="5">
        <v>110</v>
      </c>
      <c r="T17" t="s">
        <v>4</v>
      </c>
    </row>
    <row r="18" spans="1:20" x14ac:dyDescent="0.25">
      <c r="R18" s="3">
        <v>41512</v>
      </c>
      <c r="S18" s="5">
        <v>63</v>
      </c>
      <c r="T18" t="s">
        <v>4</v>
      </c>
    </row>
    <row r="19" spans="1:20" x14ac:dyDescent="0.25">
      <c r="A19" t="s">
        <v>13</v>
      </c>
      <c r="B19" s="6" t="s">
        <v>10</v>
      </c>
      <c r="C19" s="6" t="s">
        <v>11</v>
      </c>
      <c r="D19" s="6" t="s">
        <v>2</v>
      </c>
    </row>
    <row r="20" spans="1:20" x14ac:dyDescent="0.25">
      <c r="B20" s="3">
        <v>39609</v>
      </c>
      <c r="C20">
        <v>131</v>
      </c>
      <c r="D20" t="s">
        <v>6</v>
      </c>
    </row>
    <row r="21" spans="1:20" x14ac:dyDescent="0.25">
      <c r="B21" s="3">
        <v>39615</v>
      </c>
      <c r="C21">
        <v>93</v>
      </c>
      <c r="D21" t="s">
        <v>6</v>
      </c>
    </row>
    <row r="22" spans="1:20" x14ac:dyDescent="0.25">
      <c r="B22" s="3">
        <v>39624</v>
      </c>
      <c r="C22">
        <v>11</v>
      </c>
      <c r="D22" t="s">
        <v>6</v>
      </c>
    </row>
    <row r="23" spans="1:20" x14ac:dyDescent="0.25">
      <c r="B23" s="3">
        <v>39626</v>
      </c>
      <c r="C23">
        <v>15</v>
      </c>
      <c r="D23" t="s">
        <v>6</v>
      </c>
    </row>
    <row r="24" spans="1:20" x14ac:dyDescent="0.25">
      <c r="B24" s="3">
        <v>39629</v>
      </c>
      <c r="C24">
        <v>72</v>
      </c>
      <c r="D24" t="s">
        <v>6</v>
      </c>
    </row>
    <row r="25" spans="1:20" x14ac:dyDescent="0.25">
      <c r="B25" s="3">
        <v>39965</v>
      </c>
      <c r="C25">
        <v>48</v>
      </c>
      <c r="D25" t="s">
        <v>6</v>
      </c>
    </row>
    <row r="26" spans="1:20" x14ac:dyDescent="0.25">
      <c r="B26" s="3">
        <v>39975</v>
      </c>
      <c r="C26">
        <v>25</v>
      </c>
      <c r="D26" t="s">
        <v>6</v>
      </c>
    </row>
    <row r="27" spans="1:20" x14ac:dyDescent="0.25">
      <c r="B27" s="3">
        <v>39979</v>
      </c>
      <c r="C27">
        <v>8</v>
      </c>
      <c r="D27" t="s">
        <v>6</v>
      </c>
    </row>
    <row r="28" spans="1:20" x14ac:dyDescent="0.25">
      <c r="B28" s="3">
        <v>39981</v>
      </c>
      <c r="D28" t="s">
        <v>6</v>
      </c>
    </row>
    <row r="29" spans="1:20" x14ac:dyDescent="0.25">
      <c r="B29" s="3">
        <v>39986</v>
      </c>
      <c r="C29">
        <f>2400*2</f>
        <v>4800</v>
      </c>
      <c r="D29" t="s">
        <v>6</v>
      </c>
    </row>
    <row r="30" spans="1:20" x14ac:dyDescent="0.25">
      <c r="B30" s="3">
        <v>39987</v>
      </c>
      <c r="C30">
        <v>1700</v>
      </c>
      <c r="D30" t="s">
        <v>6</v>
      </c>
    </row>
    <row r="31" spans="1:20" x14ac:dyDescent="0.25">
      <c r="B31" s="3">
        <v>40331.692361111112</v>
      </c>
      <c r="C31">
        <v>210</v>
      </c>
      <c r="D31" t="s">
        <v>6</v>
      </c>
    </row>
    <row r="32" spans="1:20" x14ac:dyDescent="0.25">
      <c r="B32" s="3">
        <v>40336.427083333336</v>
      </c>
      <c r="C32">
        <v>35</v>
      </c>
      <c r="D32" t="s">
        <v>6</v>
      </c>
    </row>
    <row r="33" spans="2:4" x14ac:dyDescent="0.25">
      <c r="B33" s="3">
        <v>40344.588194444441</v>
      </c>
      <c r="C33">
        <v>1700</v>
      </c>
      <c r="D33" t="s">
        <v>6</v>
      </c>
    </row>
    <row r="34" spans="2:4" x14ac:dyDescent="0.25">
      <c r="B34" s="3">
        <v>40345.453472222223</v>
      </c>
      <c r="C34">
        <v>690</v>
      </c>
      <c r="D34" t="s">
        <v>6</v>
      </c>
    </row>
    <row r="35" spans="2:4" x14ac:dyDescent="0.25">
      <c r="B35" s="3">
        <v>40351.577777777777</v>
      </c>
      <c r="C35">
        <v>1400</v>
      </c>
      <c r="D35" t="s">
        <v>6</v>
      </c>
    </row>
    <row r="36" spans="2:4" x14ac:dyDescent="0.25">
      <c r="B36" s="3">
        <v>40352.628472222219</v>
      </c>
      <c r="C36">
        <v>240</v>
      </c>
      <c r="D36" t="s">
        <v>6</v>
      </c>
    </row>
    <row r="37" spans="2:4" x14ac:dyDescent="0.25">
      <c r="B37" s="3">
        <v>40359.614583333336</v>
      </c>
      <c r="C37">
        <v>96</v>
      </c>
      <c r="D37" t="s">
        <v>6</v>
      </c>
    </row>
    <row r="38" spans="2:4" x14ac:dyDescent="0.25">
      <c r="B38" s="3">
        <v>40703</v>
      </c>
      <c r="C38" s="5">
        <v>345</v>
      </c>
      <c r="D38" t="s">
        <v>4</v>
      </c>
    </row>
    <row r="39" spans="2:4" x14ac:dyDescent="0.25">
      <c r="B39" s="3">
        <v>40707</v>
      </c>
      <c r="C39" s="5">
        <v>189</v>
      </c>
      <c r="D39" t="s">
        <v>4</v>
      </c>
    </row>
    <row r="40" spans="2:4" x14ac:dyDescent="0.25">
      <c r="B40" s="3">
        <v>40714</v>
      </c>
      <c r="C40" s="5">
        <v>364</v>
      </c>
      <c r="D40" t="s">
        <v>4</v>
      </c>
    </row>
    <row r="41" spans="2:4" x14ac:dyDescent="0.25">
      <c r="B41" s="3">
        <v>40722</v>
      </c>
      <c r="C41" s="5">
        <v>31</v>
      </c>
      <c r="D41" t="s">
        <v>4</v>
      </c>
    </row>
    <row r="42" spans="2:4" x14ac:dyDescent="0.25">
      <c r="B42" s="3">
        <v>41064</v>
      </c>
      <c r="C42" s="5">
        <v>160</v>
      </c>
      <c r="D42" t="s">
        <v>4</v>
      </c>
    </row>
    <row r="43" spans="2:4" x14ac:dyDescent="0.25">
      <c r="B43" s="3">
        <v>41072</v>
      </c>
      <c r="C43">
        <v>5</v>
      </c>
      <c r="D43" t="s">
        <v>4</v>
      </c>
    </row>
    <row r="44" spans="2:4" x14ac:dyDescent="0.25">
      <c r="B44" s="3">
        <v>41079</v>
      </c>
      <c r="C44" s="5">
        <v>140</v>
      </c>
      <c r="D44" t="s">
        <v>4</v>
      </c>
    </row>
    <row r="45" spans="2:4" x14ac:dyDescent="0.25">
      <c r="B45" s="3">
        <v>41428</v>
      </c>
      <c r="C45" s="5">
        <v>900</v>
      </c>
      <c r="D45" t="s">
        <v>4</v>
      </c>
    </row>
    <row r="46" spans="2:4" x14ac:dyDescent="0.25">
      <c r="B46" s="3">
        <v>41429</v>
      </c>
      <c r="C46" s="5">
        <v>2014</v>
      </c>
      <c r="D46" t="s">
        <v>4</v>
      </c>
    </row>
    <row r="47" spans="2:4" x14ac:dyDescent="0.25">
      <c r="B47" s="3">
        <v>41430</v>
      </c>
      <c r="C47" s="5">
        <v>31</v>
      </c>
      <c r="D47" t="s">
        <v>4</v>
      </c>
    </row>
    <row r="48" spans="2:4" x14ac:dyDescent="0.25">
      <c r="B48" s="3">
        <v>41435</v>
      </c>
      <c r="C48" s="5">
        <v>285</v>
      </c>
      <c r="D48" t="s">
        <v>4</v>
      </c>
    </row>
    <row r="49" spans="1:4" x14ac:dyDescent="0.25">
      <c r="B49" s="3">
        <v>41442</v>
      </c>
      <c r="C49" s="5">
        <v>5</v>
      </c>
      <c r="D49" t="s">
        <v>4</v>
      </c>
    </row>
    <row r="50" spans="1:4" x14ac:dyDescent="0.25">
      <c r="B50" s="3">
        <v>41449</v>
      </c>
      <c r="C50" s="5">
        <v>190</v>
      </c>
      <c r="D50" t="s">
        <v>4</v>
      </c>
    </row>
    <row r="52" spans="1:4" x14ac:dyDescent="0.25">
      <c r="B52" s="3"/>
      <c r="C52" s="7">
        <f>GEOMEAN(C20:C50)</f>
        <v>131.79453508039205</v>
      </c>
      <c r="D52" s="4">
        <f>COUNTA(D20:D50)</f>
        <v>31</v>
      </c>
    </row>
    <row r="55" spans="1:4" x14ac:dyDescent="0.25">
      <c r="A55" t="s">
        <v>14</v>
      </c>
      <c r="B55" s="6" t="s">
        <v>10</v>
      </c>
      <c r="C55" s="6" t="s">
        <v>11</v>
      </c>
      <c r="D55" s="6" t="s">
        <v>2</v>
      </c>
    </row>
    <row r="56" spans="1:4" x14ac:dyDescent="0.25">
      <c r="B56" s="3">
        <v>39638</v>
      </c>
      <c r="C56">
        <v>81</v>
      </c>
      <c r="D56" t="s">
        <v>6</v>
      </c>
    </row>
    <row r="57" spans="1:4" x14ac:dyDescent="0.25">
      <c r="B57" s="3">
        <v>39643</v>
      </c>
      <c r="C57">
        <v>0.5</v>
      </c>
      <c r="D57" t="s">
        <v>6</v>
      </c>
    </row>
    <row r="58" spans="1:4" x14ac:dyDescent="0.25">
      <c r="B58" s="3">
        <v>39651</v>
      </c>
      <c r="C58">
        <v>44</v>
      </c>
      <c r="D58" t="s">
        <v>6</v>
      </c>
    </row>
    <row r="59" spans="1:4" x14ac:dyDescent="0.25">
      <c r="B59" s="3">
        <v>39658</v>
      </c>
      <c r="C59">
        <v>199</v>
      </c>
      <c r="D59" t="s">
        <v>6</v>
      </c>
    </row>
    <row r="60" spans="1:4" x14ac:dyDescent="0.25">
      <c r="B60" s="3">
        <v>39995</v>
      </c>
      <c r="C60">
        <v>110</v>
      </c>
      <c r="D60" t="s">
        <v>6</v>
      </c>
    </row>
    <row r="61" spans="1:4" x14ac:dyDescent="0.25">
      <c r="B61" s="3">
        <v>39995.556250000001</v>
      </c>
      <c r="C61">
        <v>110</v>
      </c>
      <c r="D61" t="s">
        <v>6</v>
      </c>
    </row>
    <row r="62" spans="1:4" x14ac:dyDescent="0.25">
      <c r="B62" s="3">
        <v>40000</v>
      </c>
      <c r="C62">
        <v>100</v>
      </c>
      <c r="D62" t="s">
        <v>6</v>
      </c>
    </row>
    <row r="63" spans="1:4" x14ac:dyDescent="0.25">
      <c r="B63" s="3">
        <v>40000.456250000003</v>
      </c>
      <c r="C63">
        <v>100</v>
      </c>
      <c r="D63" t="s">
        <v>6</v>
      </c>
    </row>
    <row r="64" spans="1:4" x14ac:dyDescent="0.25">
      <c r="B64" s="3">
        <v>40007</v>
      </c>
      <c r="C64">
        <v>16</v>
      </c>
      <c r="D64" t="s">
        <v>6</v>
      </c>
    </row>
    <row r="65" spans="2:4" x14ac:dyDescent="0.25">
      <c r="B65" s="3">
        <v>40007.462500000001</v>
      </c>
      <c r="C65">
        <v>16</v>
      </c>
      <c r="D65" t="s">
        <v>6</v>
      </c>
    </row>
    <row r="66" spans="2:4" x14ac:dyDescent="0.25">
      <c r="B66" s="3">
        <v>40014</v>
      </c>
      <c r="C66">
        <v>3</v>
      </c>
      <c r="D66" t="s">
        <v>6</v>
      </c>
    </row>
    <row r="67" spans="2:4" x14ac:dyDescent="0.25">
      <c r="B67" s="3">
        <v>40014.444444444445</v>
      </c>
      <c r="C67">
        <v>3</v>
      </c>
      <c r="D67" t="s">
        <v>6</v>
      </c>
    </row>
    <row r="68" spans="2:4" x14ac:dyDescent="0.25">
      <c r="B68" s="3">
        <v>40021</v>
      </c>
      <c r="C68">
        <v>7</v>
      </c>
      <c r="D68" t="s">
        <v>6</v>
      </c>
    </row>
    <row r="69" spans="2:4" x14ac:dyDescent="0.25">
      <c r="B69" s="3">
        <v>40021.420138888891</v>
      </c>
      <c r="C69">
        <v>7</v>
      </c>
      <c r="D69" t="s">
        <v>6</v>
      </c>
    </row>
    <row r="70" spans="2:4" x14ac:dyDescent="0.25">
      <c r="B70" s="3">
        <v>40366.515277777777</v>
      </c>
      <c r="C70">
        <v>68</v>
      </c>
      <c r="D70" t="s">
        <v>6</v>
      </c>
    </row>
    <row r="71" spans="2:4" x14ac:dyDescent="0.25">
      <c r="B71" s="3">
        <v>40372.457638888889</v>
      </c>
      <c r="C71">
        <v>72</v>
      </c>
      <c r="D71" t="s">
        <v>6</v>
      </c>
    </row>
    <row r="72" spans="2:4" x14ac:dyDescent="0.25">
      <c r="B72" s="3">
        <v>40379.518055555556</v>
      </c>
      <c r="C72">
        <v>34</v>
      </c>
      <c r="D72" t="s">
        <v>6</v>
      </c>
    </row>
    <row r="73" spans="2:4" x14ac:dyDescent="0.25">
      <c r="B73" s="3">
        <v>40386.45416666667</v>
      </c>
      <c r="C73">
        <v>130</v>
      </c>
      <c r="D73" t="s">
        <v>6</v>
      </c>
    </row>
    <row r="74" spans="2:4" x14ac:dyDescent="0.25">
      <c r="B74" s="3">
        <v>40729</v>
      </c>
      <c r="C74" s="5">
        <v>10</v>
      </c>
      <c r="D74" t="s">
        <v>4</v>
      </c>
    </row>
    <row r="75" spans="2:4" x14ac:dyDescent="0.25">
      <c r="B75" s="3">
        <v>40736</v>
      </c>
      <c r="C75" s="5">
        <v>31</v>
      </c>
      <c r="D75" t="s">
        <v>4</v>
      </c>
    </row>
    <row r="76" spans="2:4" x14ac:dyDescent="0.25">
      <c r="B76" s="3">
        <v>40742</v>
      </c>
      <c r="C76">
        <v>5</v>
      </c>
      <c r="D76" t="s">
        <v>4</v>
      </c>
    </row>
    <row r="77" spans="2:4" x14ac:dyDescent="0.25">
      <c r="B77" s="3">
        <v>40749</v>
      </c>
      <c r="C77">
        <v>5</v>
      </c>
      <c r="D77" t="s">
        <v>4</v>
      </c>
    </row>
    <row r="78" spans="2:4" x14ac:dyDescent="0.25">
      <c r="B78" s="3">
        <v>41092</v>
      </c>
      <c r="C78">
        <v>5</v>
      </c>
      <c r="D78" t="s">
        <v>4</v>
      </c>
    </row>
    <row r="79" spans="2:4" x14ac:dyDescent="0.25">
      <c r="B79" s="3">
        <v>41099</v>
      </c>
      <c r="C79">
        <v>5</v>
      </c>
      <c r="D79" t="s">
        <v>4</v>
      </c>
    </row>
    <row r="80" spans="2:4" x14ac:dyDescent="0.25">
      <c r="B80" s="3">
        <v>41100</v>
      </c>
      <c r="C80" s="5">
        <v>170</v>
      </c>
      <c r="D80" t="s">
        <v>4</v>
      </c>
    </row>
    <row r="81" spans="1:4" x14ac:dyDescent="0.25">
      <c r="B81" s="3">
        <v>41106</v>
      </c>
      <c r="C81" s="5">
        <v>210</v>
      </c>
      <c r="D81" t="s">
        <v>4</v>
      </c>
    </row>
    <row r="82" spans="1:4" x14ac:dyDescent="0.25">
      <c r="B82" s="3">
        <v>41113</v>
      </c>
      <c r="C82" s="5">
        <v>10</v>
      </c>
      <c r="D82" t="s">
        <v>4</v>
      </c>
    </row>
    <row r="83" spans="1:4" x14ac:dyDescent="0.25">
      <c r="B83" s="3">
        <v>41120</v>
      </c>
      <c r="C83" s="5">
        <v>98</v>
      </c>
      <c r="D83" t="s">
        <v>4</v>
      </c>
    </row>
    <row r="84" spans="1:4" x14ac:dyDescent="0.25">
      <c r="B84" s="3">
        <v>41457</v>
      </c>
      <c r="C84" s="5">
        <v>290</v>
      </c>
      <c r="D84" t="s">
        <v>4</v>
      </c>
    </row>
    <row r="85" spans="1:4" x14ac:dyDescent="0.25">
      <c r="B85" s="3">
        <v>41463</v>
      </c>
      <c r="C85" s="5">
        <v>170</v>
      </c>
      <c r="D85" t="s">
        <v>4</v>
      </c>
    </row>
    <row r="86" spans="1:4" x14ac:dyDescent="0.25">
      <c r="B86" s="3">
        <v>41471</v>
      </c>
      <c r="C86" s="5">
        <v>20</v>
      </c>
      <c r="D86" t="s">
        <v>4</v>
      </c>
    </row>
    <row r="87" spans="1:4" x14ac:dyDescent="0.25">
      <c r="B87" s="3">
        <v>41478</v>
      </c>
      <c r="C87" s="5">
        <v>160</v>
      </c>
      <c r="D87" t="s">
        <v>4</v>
      </c>
    </row>
    <row r="88" spans="1:4" x14ac:dyDescent="0.25">
      <c r="B88" s="3">
        <v>41485</v>
      </c>
      <c r="C88" s="5">
        <v>20</v>
      </c>
      <c r="D88" t="s">
        <v>4</v>
      </c>
    </row>
    <row r="90" spans="1:4" x14ac:dyDescent="0.25">
      <c r="C90" s="7">
        <f>GEOMEAN(C56:C88)</f>
        <v>29.185776392250219</v>
      </c>
      <c r="D90">
        <f>COUNTA(D56:D88)</f>
        <v>33</v>
      </c>
    </row>
    <row r="93" spans="1:4" x14ac:dyDescent="0.25">
      <c r="A93" t="s">
        <v>15</v>
      </c>
      <c r="B93" s="6" t="s">
        <v>10</v>
      </c>
      <c r="C93" s="6" t="s">
        <v>11</v>
      </c>
      <c r="D93" s="6" t="s">
        <v>2</v>
      </c>
    </row>
    <row r="94" spans="1:4" x14ac:dyDescent="0.25">
      <c r="B94" s="3">
        <v>39666</v>
      </c>
      <c r="C94">
        <v>45</v>
      </c>
      <c r="D94" t="s">
        <v>6</v>
      </c>
    </row>
    <row r="95" spans="1:4" x14ac:dyDescent="0.25">
      <c r="B95" s="3">
        <v>39671</v>
      </c>
      <c r="C95">
        <v>1</v>
      </c>
      <c r="D95" t="s">
        <v>6</v>
      </c>
    </row>
    <row r="96" spans="1:4" x14ac:dyDescent="0.25">
      <c r="B96" s="3">
        <v>39678</v>
      </c>
      <c r="C96">
        <v>2</v>
      </c>
      <c r="D96" t="s">
        <v>6</v>
      </c>
    </row>
    <row r="97" spans="2:4" x14ac:dyDescent="0.25">
      <c r="B97" s="3">
        <v>39685</v>
      </c>
      <c r="C97">
        <v>10</v>
      </c>
      <c r="D97" t="s">
        <v>6</v>
      </c>
    </row>
    <row r="98" spans="2:4" x14ac:dyDescent="0.25">
      <c r="B98" s="3">
        <v>40028</v>
      </c>
      <c r="C98">
        <v>73</v>
      </c>
      <c r="D98" t="s">
        <v>6</v>
      </c>
    </row>
    <row r="99" spans="2:4" x14ac:dyDescent="0.25">
      <c r="B99" s="3">
        <v>40035</v>
      </c>
      <c r="C99">
        <v>9</v>
      </c>
      <c r="D99" t="s">
        <v>6</v>
      </c>
    </row>
    <row r="100" spans="2:4" x14ac:dyDescent="0.25">
      <c r="B100" s="3">
        <v>40042</v>
      </c>
      <c r="C100">
        <v>58</v>
      </c>
      <c r="D100" t="s">
        <v>6</v>
      </c>
    </row>
    <row r="101" spans="2:4" x14ac:dyDescent="0.25">
      <c r="B101" s="3">
        <v>40049.563888888886</v>
      </c>
      <c r="C101">
        <v>51</v>
      </c>
      <c r="D101" t="s">
        <v>6</v>
      </c>
    </row>
    <row r="102" spans="2:4" x14ac:dyDescent="0.25">
      <c r="B102" s="3">
        <v>40393.42083333333</v>
      </c>
      <c r="C102">
        <v>0.5</v>
      </c>
      <c r="D102" t="s">
        <v>6</v>
      </c>
    </row>
    <row r="103" spans="2:4" x14ac:dyDescent="0.25">
      <c r="B103" s="3">
        <v>40400.475694444445</v>
      </c>
      <c r="C103">
        <v>76</v>
      </c>
      <c r="D103" t="s">
        <v>6</v>
      </c>
    </row>
    <row r="104" spans="2:4" x14ac:dyDescent="0.25">
      <c r="B104" s="3">
        <v>40407.456250000003</v>
      </c>
      <c r="C104">
        <v>4</v>
      </c>
      <c r="D104" t="s">
        <v>6</v>
      </c>
    </row>
    <row r="105" spans="2:4" x14ac:dyDescent="0.25">
      <c r="B105" s="3">
        <v>40413.413194444445</v>
      </c>
      <c r="C105">
        <v>14</v>
      </c>
      <c r="D105" t="s">
        <v>6</v>
      </c>
    </row>
    <row r="106" spans="2:4" x14ac:dyDescent="0.25">
      <c r="B106" s="3">
        <v>40421.480555555558</v>
      </c>
      <c r="C106">
        <v>38</v>
      </c>
      <c r="D106" t="s">
        <v>6</v>
      </c>
    </row>
    <row r="107" spans="2:4" x14ac:dyDescent="0.25">
      <c r="B107" s="3">
        <v>40757</v>
      </c>
      <c r="C107" s="4">
        <v>435</v>
      </c>
      <c r="D107" t="s">
        <v>4</v>
      </c>
    </row>
    <row r="108" spans="2:4" x14ac:dyDescent="0.25">
      <c r="B108" s="3">
        <v>40763</v>
      </c>
      <c r="C108" s="4">
        <v>160</v>
      </c>
      <c r="D108" t="s">
        <v>4</v>
      </c>
    </row>
    <row r="109" spans="2:4" x14ac:dyDescent="0.25">
      <c r="B109" s="3">
        <v>40770</v>
      </c>
      <c r="C109">
        <v>5</v>
      </c>
      <c r="D109" t="s">
        <v>4</v>
      </c>
    </row>
    <row r="110" spans="2:4" x14ac:dyDescent="0.25">
      <c r="B110" s="3">
        <v>40777</v>
      </c>
      <c r="C110" s="4">
        <v>175</v>
      </c>
      <c r="D110" t="s">
        <v>4</v>
      </c>
    </row>
    <row r="111" spans="2:4" x14ac:dyDescent="0.25">
      <c r="B111" s="3">
        <v>40784</v>
      </c>
      <c r="C111">
        <v>5</v>
      </c>
      <c r="D111" t="s">
        <v>4</v>
      </c>
    </row>
    <row r="112" spans="2:4" x14ac:dyDescent="0.25">
      <c r="B112" s="3">
        <v>41127</v>
      </c>
      <c r="C112" s="5">
        <v>31</v>
      </c>
      <c r="D112" t="s">
        <v>4</v>
      </c>
    </row>
    <row r="113" spans="1:4" x14ac:dyDescent="0.25">
      <c r="B113" s="3">
        <v>41134</v>
      </c>
      <c r="C113">
        <v>5</v>
      </c>
      <c r="D113" t="s">
        <v>4</v>
      </c>
    </row>
    <row r="114" spans="1:4" x14ac:dyDescent="0.25">
      <c r="B114" s="3">
        <v>41141</v>
      </c>
      <c r="C114" s="5">
        <v>160</v>
      </c>
      <c r="D114" t="s">
        <v>4</v>
      </c>
    </row>
    <row r="115" spans="1:4" x14ac:dyDescent="0.25">
      <c r="B115" s="3">
        <v>41148</v>
      </c>
      <c r="C115">
        <v>5</v>
      </c>
      <c r="D115" t="s">
        <v>4</v>
      </c>
    </row>
    <row r="116" spans="1:4" x14ac:dyDescent="0.25">
      <c r="B116" s="3">
        <v>41492</v>
      </c>
      <c r="C116" s="5">
        <v>20</v>
      </c>
      <c r="D116" t="s">
        <v>4</v>
      </c>
    </row>
    <row r="117" spans="1:4" x14ac:dyDescent="0.25">
      <c r="B117" s="3">
        <v>41499</v>
      </c>
      <c r="C117" s="5">
        <v>41</v>
      </c>
      <c r="D117" t="s">
        <v>4</v>
      </c>
    </row>
    <row r="118" spans="1:4" x14ac:dyDescent="0.25">
      <c r="B118" s="3">
        <v>41506</v>
      </c>
      <c r="C118" s="5">
        <v>110</v>
      </c>
      <c r="D118" t="s">
        <v>4</v>
      </c>
    </row>
    <row r="119" spans="1:4" x14ac:dyDescent="0.25">
      <c r="B119" s="3">
        <v>41512</v>
      </c>
      <c r="C119" s="5">
        <v>63</v>
      </c>
      <c r="D119" t="s">
        <v>4</v>
      </c>
    </row>
    <row r="121" spans="1:4" x14ac:dyDescent="0.25">
      <c r="C121" s="7">
        <f>GEOMEAN(C94:C119)</f>
        <v>21.195090839104662</v>
      </c>
      <c r="D121">
        <f>COUNTA(D94:D119)</f>
        <v>26</v>
      </c>
    </row>
    <row r="123" spans="1:4" x14ac:dyDescent="0.25">
      <c r="A123" t="s">
        <v>16</v>
      </c>
      <c r="B123" s="6" t="s">
        <v>10</v>
      </c>
      <c r="C123" s="6" t="s">
        <v>11</v>
      </c>
      <c r="D123" s="6" t="s">
        <v>2</v>
      </c>
    </row>
    <row r="124" spans="1:4" x14ac:dyDescent="0.25">
      <c r="B124" s="3">
        <v>39693</v>
      </c>
      <c r="C124">
        <v>1</v>
      </c>
      <c r="D124" t="s">
        <v>6</v>
      </c>
    </row>
    <row r="125" spans="1:4" x14ac:dyDescent="0.25">
      <c r="B125" s="3">
        <v>40058</v>
      </c>
      <c r="C125">
        <v>10</v>
      </c>
      <c r="D125" t="s">
        <v>6</v>
      </c>
    </row>
    <row r="126" spans="1:4" x14ac:dyDescent="0.25">
      <c r="B126" s="3">
        <v>40058.4375</v>
      </c>
      <c r="C126">
        <v>10</v>
      </c>
      <c r="D126" t="s">
        <v>6</v>
      </c>
    </row>
    <row r="128" spans="1:4" x14ac:dyDescent="0.25">
      <c r="C128" s="7">
        <f>GEOMEAN(C124:C126)</f>
        <v>4.6415888336127793</v>
      </c>
      <c r="D128">
        <f>COUNTA(D124:D126)</f>
        <v>3</v>
      </c>
    </row>
  </sheetData>
  <sortState ref="A140:D144">
    <sortCondition ref="B140:B144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M6" sqref="M6"/>
    </sheetView>
  </sheetViews>
  <sheetFormatPr defaultRowHeight="15" x14ac:dyDescent="0.25"/>
  <cols>
    <col min="4" max="4" width="23.85546875" bestFit="1" customWidth="1"/>
    <col min="5" max="5" width="40.5703125" bestFit="1" customWidth="1"/>
    <col min="6" max="6" width="14.28515625" bestFit="1" customWidth="1"/>
    <col min="7" max="7" width="11.42578125" bestFit="1" customWidth="1"/>
    <col min="10" max="10" width="13.28515625" bestFit="1" customWidth="1"/>
    <col min="11" max="11" width="18.42578125" customWidth="1"/>
    <col min="12" max="12" width="16" bestFit="1" customWidth="1"/>
    <col min="13" max="13" width="18.42578125" customWidth="1"/>
  </cols>
  <sheetData>
    <row r="1" spans="1:13" ht="45" x14ac:dyDescent="0.25">
      <c r="A1" s="18" t="s">
        <v>46</v>
      </c>
      <c r="B1" s="18" t="s">
        <v>22</v>
      </c>
      <c r="C1" s="18" t="s">
        <v>47</v>
      </c>
      <c r="D1" s="18" t="s">
        <v>48</v>
      </c>
      <c r="E1" s="18" t="s">
        <v>49</v>
      </c>
      <c r="F1" s="18" t="s">
        <v>50</v>
      </c>
      <c r="G1" s="18" t="s">
        <v>51</v>
      </c>
      <c r="H1" s="18" t="s">
        <v>52</v>
      </c>
      <c r="I1" s="18" t="s">
        <v>53</v>
      </c>
      <c r="J1" s="18" t="s">
        <v>80</v>
      </c>
      <c r="K1" s="18" t="s">
        <v>54</v>
      </c>
      <c r="L1" s="19" t="s">
        <v>55</v>
      </c>
      <c r="M1" s="18" t="s">
        <v>56</v>
      </c>
    </row>
    <row r="2" spans="1:13" x14ac:dyDescent="0.25">
      <c r="A2">
        <v>1527131</v>
      </c>
      <c r="B2">
        <v>804600</v>
      </c>
      <c r="C2">
        <v>9</v>
      </c>
      <c r="D2" t="s">
        <v>23</v>
      </c>
      <c r="E2" t="s">
        <v>73</v>
      </c>
      <c r="F2" t="s">
        <v>57</v>
      </c>
      <c r="G2">
        <v>0.37</v>
      </c>
      <c r="H2" t="s">
        <v>58</v>
      </c>
      <c r="I2" t="s">
        <v>59</v>
      </c>
      <c r="J2" t="s">
        <v>60</v>
      </c>
      <c r="K2" t="s">
        <v>69</v>
      </c>
      <c r="L2" t="s">
        <v>70</v>
      </c>
      <c r="M2" t="s">
        <v>67</v>
      </c>
    </row>
    <row r="3" spans="1:13" x14ac:dyDescent="0.25">
      <c r="A3">
        <v>1490972</v>
      </c>
      <c r="B3">
        <v>804600</v>
      </c>
      <c r="C3">
        <v>6</v>
      </c>
      <c r="D3" t="s">
        <v>23</v>
      </c>
      <c r="E3" t="s">
        <v>24</v>
      </c>
      <c r="F3" t="s">
        <v>57</v>
      </c>
      <c r="G3">
        <v>0.09</v>
      </c>
      <c r="H3" t="s">
        <v>58</v>
      </c>
      <c r="I3" t="s">
        <v>65</v>
      </c>
      <c r="J3" t="s">
        <v>60</v>
      </c>
      <c r="K3" t="s">
        <v>61</v>
      </c>
      <c r="L3" t="s">
        <v>66</v>
      </c>
      <c r="M3" t="s">
        <v>67</v>
      </c>
    </row>
    <row r="4" spans="1:13" x14ac:dyDescent="0.25">
      <c r="A4">
        <v>1487466</v>
      </c>
      <c r="B4">
        <v>804600</v>
      </c>
      <c r="C4">
        <v>2</v>
      </c>
      <c r="D4" t="s">
        <v>23</v>
      </c>
      <c r="E4" t="s">
        <v>25</v>
      </c>
      <c r="F4" t="s">
        <v>57</v>
      </c>
      <c r="G4">
        <v>0.34</v>
      </c>
      <c r="H4" t="s">
        <v>58</v>
      </c>
      <c r="I4" t="s">
        <v>65</v>
      </c>
      <c r="J4" t="s">
        <v>68</v>
      </c>
      <c r="K4" t="s">
        <v>61</v>
      </c>
      <c r="L4" t="s">
        <v>66</v>
      </c>
      <c r="M4" t="s">
        <v>67</v>
      </c>
    </row>
    <row r="5" spans="1:13" x14ac:dyDescent="0.25">
      <c r="A5">
        <v>1487996</v>
      </c>
      <c r="B5">
        <v>804600</v>
      </c>
      <c r="C5">
        <v>3</v>
      </c>
      <c r="D5" t="s">
        <v>23</v>
      </c>
      <c r="E5" t="s">
        <v>26</v>
      </c>
      <c r="F5" t="s">
        <v>57</v>
      </c>
      <c r="G5">
        <v>0.15</v>
      </c>
      <c r="H5" t="s">
        <v>58</v>
      </c>
      <c r="I5" t="s">
        <v>59</v>
      </c>
      <c r="J5" s="24" t="s">
        <v>60</v>
      </c>
      <c r="K5" s="24" t="s">
        <v>69</v>
      </c>
      <c r="L5" s="24"/>
      <c r="M5" s="24" t="s">
        <v>88</v>
      </c>
    </row>
    <row r="6" spans="1:13" x14ac:dyDescent="0.25">
      <c r="A6">
        <v>1527156</v>
      </c>
      <c r="B6">
        <v>803700</v>
      </c>
      <c r="C6">
        <v>2</v>
      </c>
      <c r="D6" t="s">
        <v>27</v>
      </c>
      <c r="E6" t="s">
        <v>28</v>
      </c>
      <c r="F6" t="s">
        <v>57</v>
      </c>
      <c r="G6">
        <v>0.66</v>
      </c>
      <c r="H6" t="s">
        <v>58</v>
      </c>
      <c r="I6" t="s">
        <v>59</v>
      </c>
      <c r="J6" t="s">
        <v>68</v>
      </c>
      <c r="K6" t="s">
        <v>61</v>
      </c>
      <c r="M6" t="s">
        <v>62</v>
      </c>
    </row>
    <row r="7" spans="1:13" x14ac:dyDescent="0.25">
      <c r="A7">
        <v>1526981</v>
      </c>
      <c r="B7">
        <v>805400</v>
      </c>
      <c r="C7">
        <v>40</v>
      </c>
      <c r="D7" t="s">
        <v>29</v>
      </c>
      <c r="E7" t="s">
        <v>63</v>
      </c>
      <c r="F7" t="s">
        <v>57</v>
      </c>
      <c r="G7">
        <v>0.3</v>
      </c>
      <c r="H7" t="s">
        <v>58</v>
      </c>
      <c r="I7" t="s">
        <v>59</v>
      </c>
      <c r="J7" t="s">
        <v>68</v>
      </c>
      <c r="K7" t="s">
        <v>61</v>
      </c>
      <c r="M7" t="s">
        <v>62</v>
      </c>
    </row>
    <row r="8" spans="1:13" x14ac:dyDescent="0.25">
      <c r="A8">
        <v>1488247</v>
      </c>
      <c r="B8">
        <v>804600</v>
      </c>
      <c r="C8">
        <v>5</v>
      </c>
      <c r="D8" t="s">
        <v>23</v>
      </c>
      <c r="E8" t="s">
        <v>33</v>
      </c>
      <c r="F8" t="s">
        <v>57</v>
      </c>
      <c r="G8">
        <v>0.2</v>
      </c>
      <c r="H8" t="s">
        <v>58</v>
      </c>
      <c r="I8" t="s">
        <v>59</v>
      </c>
      <c r="J8" t="s">
        <v>60</v>
      </c>
      <c r="K8" t="s">
        <v>69</v>
      </c>
      <c r="L8" t="s">
        <v>70</v>
      </c>
      <c r="M8" t="s">
        <v>67</v>
      </c>
    </row>
    <row r="9" spans="1:13" x14ac:dyDescent="0.25">
      <c r="A9">
        <v>1488249</v>
      </c>
      <c r="B9">
        <v>805400</v>
      </c>
      <c r="C9">
        <v>2</v>
      </c>
      <c r="D9" t="s">
        <v>29</v>
      </c>
      <c r="E9" t="s">
        <v>34</v>
      </c>
      <c r="F9" t="s">
        <v>57</v>
      </c>
      <c r="G9">
        <v>0.36</v>
      </c>
      <c r="H9" t="s">
        <v>58</v>
      </c>
      <c r="I9" t="s">
        <v>65</v>
      </c>
      <c r="J9" s="24" t="s">
        <v>60</v>
      </c>
      <c r="K9" s="24" t="s">
        <v>69</v>
      </c>
      <c r="L9" s="24"/>
      <c r="M9" s="24" t="s">
        <v>76</v>
      </c>
    </row>
    <row r="10" spans="1:13" x14ac:dyDescent="0.25">
      <c r="A10">
        <v>1488597</v>
      </c>
      <c r="B10">
        <v>805400</v>
      </c>
      <c r="C10">
        <v>3</v>
      </c>
      <c r="D10" t="s">
        <v>29</v>
      </c>
      <c r="E10" t="s">
        <v>35</v>
      </c>
      <c r="F10" t="s">
        <v>57</v>
      </c>
      <c r="G10">
        <v>0.22</v>
      </c>
      <c r="H10" t="s">
        <v>58</v>
      </c>
      <c r="I10" t="s">
        <v>59</v>
      </c>
      <c r="J10" t="s">
        <v>60</v>
      </c>
      <c r="K10" t="s">
        <v>69</v>
      </c>
      <c r="L10" t="s">
        <v>70</v>
      </c>
      <c r="M10" t="s">
        <v>71</v>
      </c>
    </row>
    <row r="11" spans="1:13" x14ac:dyDescent="0.25">
      <c r="A11">
        <v>1527004</v>
      </c>
      <c r="B11">
        <v>805400</v>
      </c>
      <c r="C11">
        <v>41</v>
      </c>
      <c r="D11" t="s">
        <v>29</v>
      </c>
      <c r="E11" t="s">
        <v>64</v>
      </c>
      <c r="F11" t="s">
        <v>57</v>
      </c>
      <c r="G11">
        <v>0.12</v>
      </c>
      <c r="H11" t="s">
        <v>58</v>
      </c>
      <c r="I11" t="s">
        <v>59</v>
      </c>
      <c r="J11" t="s">
        <v>68</v>
      </c>
      <c r="K11" t="s">
        <v>61</v>
      </c>
      <c r="M11" t="s">
        <v>62</v>
      </c>
    </row>
    <row r="12" spans="1:13" x14ac:dyDescent="0.25">
      <c r="A12" t="s">
        <v>77</v>
      </c>
      <c r="B12">
        <v>805400</v>
      </c>
      <c r="C12" t="s">
        <v>78</v>
      </c>
      <c r="D12" t="s">
        <v>29</v>
      </c>
      <c r="E12" t="s">
        <v>79</v>
      </c>
      <c r="F12" t="s">
        <v>57</v>
      </c>
      <c r="H12" t="s">
        <v>58</v>
      </c>
      <c r="I12" t="s">
        <v>59</v>
      </c>
      <c r="J12" s="24" t="s">
        <v>60</v>
      </c>
      <c r="K12" s="24" t="s">
        <v>69</v>
      </c>
      <c r="L12" s="24" t="s">
        <v>74</v>
      </c>
      <c r="M12" s="24" t="s">
        <v>71</v>
      </c>
    </row>
    <row r="13" spans="1:13" x14ac:dyDescent="0.25">
      <c r="A13">
        <v>1491088</v>
      </c>
      <c r="B13">
        <v>804600</v>
      </c>
      <c r="C13">
        <v>7</v>
      </c>
      <c r="D13" t="s">
        <v>23</v>
      </c>
      <c r="E13" t="s">
        <v>39</v>
      </c>
      <c r="F13" t="s">
        <v>57</v>
      </c>
      <c r="G13">
        <v>0.23</v>
      </c>
      <c r="H13" t="s">
        <v>58</v>
      </c>
      <c r="I13" t="s">
        <v>65</v>
      </c>
      <c r="J13" t="s">
        <v>60</v>
      </c>
      <c r="K13" t="s">
        <v>69</v>
      </c>
      <c r="L13" t="s">
        <v>74</v>
      </c>
      <c r="M13" t="s">
        <v>67</v>
      </c>
    </row>
    <row r="14" spans="1:13" x14ac:dyDescent="0.25">
      <c r="A14">
        <v>1491113</v>
      </c>
      <c r="B14">
        <v>804600</v>
      </c>
      <c r="C14">
        <v>8</v>
      </c>
      <c r="D14" t="s">
        <v>23</v>
      </c>
      <c r="E14" t="s">
        <v>40</v>
      </c>
      <c r="F14" t="s">
        <v>57</v>
      </c>
      <c r="G14">
        <v>7.0000000000000007E-2</v>
      </c>
      <c r="H14" t="s">
        <v>58</v>
      </c>
      <c r="I14" t="s">
        <v>65</v>
      </c>
      <c r="J14" t="s">
        <v>60</v>
      </c>
      <c r="K14" t="s">
        <v>69</v>
      </c>
      <c r="L14" t="s">
        <v>74</v>
      </c>
      <c r="M14" t="s">
        <v>67</v>
      </c>
    </row>
    <row r="15" spans="1:13" x14ac:dyDescent="0.25">
      <c r="A15">
        <v>1491284</v>
      </c>
      <c r="B15">
        <v>805400</v>
      </c>
      <c r="C15">
        <v>39</v>
      </c>
      <c r="D15" t="s">
        <v>29</v>
      </c>
      <c r="E15" t="s">
        <v>41</v>
      </c>
      <c r="F15" t="s">
        <v>57</v>
      </c>
      <c r="G15">
        <v>0.1</v>
      </c>
      <c r="H15" t="s">
        <v>58</v>
      </c>
      <c r="I15" t="s">
        <v>59</v>
      </c>
      <c r="J15" t="s">
        <v>60</v>
      </c>
      <c r="K15" t="s">
        <v>69</v>
      </c>
      <c r="L15" t="s">
        <v>70</v>
      </c>
      <c r="M15" t="s">
        <v>67</v>
      </c>
    </row>
    <row r="16" spans="1:13" x14ac:dyDescent="0.25">
      <c r="A16">
        <v>1527026</v>
      </c>
      <c r="B16">
        <v>805400</v>
      </c>
      <c r="C16">
        <v>42</v>
      </c>
      <c r="D16" t="s">
        <v>29</v>
      </c>
      <c r="E16" t="s">
        <v>72</v>
      </c>
      <c r="F16" t="s">
        <v>57</v>
      </c>
      <c r="G16">
        <v>0.1</v>
      </c>
      <c r="H16" t="s">
        <v>58</v>
      </c>
      <c r="I16" t="s">
        <v>59</v>
      </c>
      <c r="J16" t="s">
        <v>68</v>
      </c>
      <c r="K16" t="s">
        <v>69</v>
      </c>
      <c r="L16" t="s">
        <v>70</v>
      </c>
      <c r="M16" t="s">
        <v>71</v>
      </c>
    </row>
    <row r="17" spans="1:13" x14ac:dyDescent="0.25">
      <c r="A17">
        <v>1490942</v>
      </c>
      <c r="B17">
        <v>805000</v>
      </c>
      <c r="C17">
        <v>2</v>
      </c>
      <c r="D17" t="s">
        <v>44</v>
      </c>
      <c r="E17" t="s">
        <v>43</v>
      </c>
      <c r="F17" t="s">
        <v>57</v>
      </c>
      <c r="G17">
        <v>0.25</v>
      </c>
      <c r="H17" t="s">
        <v>58</v>
      </c>
      <c r="I17" t="s">
        <v>65</v>
      </c>
      <c r="J17" t="s">
        <v>60</v>
      </c>
      <c r="K17" t="s">
        <v>69</v>
      </c>
      <c r="L17" t="s">
        <v>74</v>
      </c>
      <c r="M17" t="s">
        <v>67</v>
      </c>
    </row>
    <row r="18" spans="1:13" x14ac:dyDescent="0.25">
      <c r="A18">
        <v>1527048</v>
      </c>
      <c r="B18">
        <v>805400</v>
      </c>
      <c r="C18">
        <v>43</v>
      </c>
      <c r="D18" t="s">
        <v>29</v>
      </c>
      <c r="E18" t="s">
        <v>75</v>
      </c>
      <c r="F18" t="s">
        <v>57</v>
      </c>
      <c r="G18">
        <v>0.54</v>
      </c>
      <c r="H18" t="s">
        <v>58</v>
      </c>
      <c r="I18" t="s">
        <v>59</v>
      </c>
      <c r="J18" t="s">
        <v>68</v>
      </c>
      <c r="K18" t="s">
        <v>61</v>
      </c>
      <c r="M18" t="s">
        <v>67</v>
      </c>
    </row>
  </sheetData>
  <sortState ref="A2:M20">
    <sortCondition ref="E2:E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R119"/>
  <sheetViews>
    <sheetView workbookViewId="0">
      <selection activeCell="H14" sqref="H14"/>
    </sheetView>
  </sheetViews>
  <sheetFormatPr defaultRowHeight="15" x14ac:dyDescent="0.25"/>
  <cols>
    <col min="1" max="1" width="10.85546875" bestFit="1" customWidth="1"/>
    <col min="2" max="2" width="13.5703125" bestFit="1" customWidth="1"/>
    <col min="3" max="3" width="12.7109375" customWidth="1"/>
    <col min="6" max="6" width="10.85546875" bestFit="1" customWidth="1"/>
    <col min="8" max="8" width="10.85546875" bestFit="1" customWidth="1"/>
    <col min="9" max="9" width="11.42578125" bestFit="1" customWidth="1"/>
    <col min="10" max="10" width="11.28515625" bestFit="1" customWidth="1"/>
    <col min="16" max="16" width="10.7109375" bestFit="1" customWidth="1"/>
    <col min="17" max="17" width="11.28515625" bestFit="1" customWidth="1"/>
    <col min="18" max="18" width="11.42578125" bestFit="1" customWidth="1"/>
  </cols>
  <sheetData>
    <row r="1" spans="1:1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  <c r="P1" s="6" t="s">
        <v>10</v>
      </c>
      <c r="Q1" s="6" t="s">
        <v>11</v>
      </c>
      <c r="R1" s="6" t="s">
        <v>2</v>
      </c>
    </row>
    <row r="2" spans="1:18" x14ac:dyDescent="0.25">
      <c r="A2" t="s">
        <v>12</v>
      </c>
      <c r="B2" t="s">
        <v>24</v>
      </c>
      <c r="C2" t="s">
        <v>23</v>
      </c>
      <c r="D2">
        <v>804600</v>
      </c>
      <c r="E2">
        <v>1490972</v>
      </c>
      <c r="P2" s="3">
        <v>41415</v>
      </c>
      <c r="Q2">
        <v>230</v>
      </c>
      <c r="R2" t="s">
        <v>4</v>
      </c>
    </row>
    <row r="3" spans="1:18" x14ac:dyDescent="0.25">
      <c r="P3" s="3">
        <v>41423</v>
      </c>
      <c r="Q3">
        <v>132</v>
      </c>
      <c r="R3" t="s">
        <v>4</v>
      </c>
    </row>
    <row r="4" spans="1:18" x14ac:dyDescent="0.25">
      <c r="F4" s="8"/>
      <c r="G4" s="11" t="s">
        <v>18</v>
      </c>
      <c r="H4" s="11" t="s">
        <v>19</v>
      </c>
      <c r="P4" s="3">
        <v>41428</v>
      </c>
      <c r="Q4">
        <v>20</v>
      </c>
      <c r="R4" t="s">
        <v>4</v>
      </c>
    </row>
    <row r="5" spans="1:1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2">
        <f>C11</f>
        <v>35.278885308619358</v>
      </c>
      <c r="H5" s="13">
        <f>D11</f>
        <v>5</v>
      </c>
      <c r="P5" s="3">
        <v>41436</v>
      </c>
      <c r="Q5">
        <v>199</v>
      </c>
      <c r="R5" t="s">
        <v>4</v>
      </c>
    </row>
    <row r="6" spans="1:18" x14ac:dyDescent="0.25">
      <c r="B6" s="3">
        <v>40324.430555555555</v>
      </c>
      <c r="C6">
        <v>18</v>
      </c>
      <c r="D6" t="s">
        <v>6</v>
      </c>
      <c r="F6" s="10" t="s">
        <v>13</v>
      </c>
      <c r="G6" s="15">
        <f>C47</f>
        <v>36.395934836905774</v>
      </c>
      <c r="H6" s="16">
        <f>D47</f>
        <v>28</v>
      </c>
      <c r="P6" s="3">
        <v>41443</v>
      </c>
      <c r="Q6">
        <v>20</v>
      </c>
      <c r="R6" t="s">
        <v>4</v>
      </c>
    </row>
    <row r="7" spans="1:18" x14ac:dyDescent="0.25">
      <c r="B7" s="3">
        <v>41051</v>
      </c>
      <c r="C7">
        <v>5</v>
      </c>
      <c r="D7" t="s">
        <v>4</v>
      </c>
      <c r="F7" s="10" t="s">
        <v>14</v>
      </c>
      <c r="G7" s="12">
        <f>C82</f>
        <v>15.231563811536466</v>
      </c>
      <c r="H7" s="13">
        <f>D82</f>
        <v>31</v>
      </c>
      <c r="P7" s="3">
        <v>41451</v>
      </c>
      <c r="Q7">
        <v>300</v>
      </c>
      <c r="R7" t="s">
        <v>4</v>
      </c>
    </row>
    <row r="8" spans="1:18" x14ac:dyDescent="0.25">
      <c r="B8" s="3">
        <v>41059</v>
      </c>
      <c r="C8">
        <v>20</v>
      </c>
      <c r="D8" t="s">
        <v>4</v>
      </c>
      <c r="F8" s="10" t="s">
        <v>17</v>
      </c>
      <c r="G8" s="12">
        <f>C115</f>
        <v>30.50663323769276</v>
      </c>
      <c r="H8" s="13">
        <f>D115</f>
        <v>29</v>
      </c>
      <c r="P8" s="3">
        <v>41456</v>
      </c>
      <c r="Q8">
        <v>10</v>
      </c>
      <c r="R8" t="s">
        <v>4</v>
      </c>
    </row>
    <row r="9" spans="1:18" x14ac:dyDescent="0.25">
      <c r="B9" s="3">
        <v>41415</v>
      </c>
      <c r="C9" s="5">
        <v>230</v>
      </c>
      <c r="D9" t="s">
        <v>4</v>
      </c>
      <c r="F9" s="10" t="s">
        <v>16</v>
      </c>
      <c r="G9" s="12"/>
      <c r="H9" s="13"/>
      <c r="P9" s="3">
        <v>41463</v>
      </c>
      <c r="Q9">
        <v>20</v>
      </c>
      <c r="R9" t="s">
        <v>4</v>
      </c>
    </row>
    <row r="10" spans="1:18" x14ac:dyDescent="0.25">
      <c r="B10" s="3">
        <v>41423</v>
      </c>
      <c r="C10" s="5">
        <v>132</v>
      </c>
      <c r="D10" t="s">
        <v>4</v>
      </c>
      <c r="P10" s="3">
        <v>41470</v>
      </c>
      <c r="Q10">
        <v>10</v>
      </c>
      <c r="R10" t="s">
        <v>4</v>
      </c>
    </row>
    <row r="11" spans="1:18" x14ac:dyDescent="0.25">
      <c r="C11" s="7">
        <f>GEOMEAN(C6:C10)</f>
        <v>35.278885308619358</v>
      </c>
      <c r="D11" s="4">
        <f>COUNTA(D6:D10)</f>
        <v>5</v>
      </c>
      <c r="P11" s="3">
        <v>41477</v>
      </c>
      <c r="Q11">
        <v>41</v>
      </c>
      <c r="R11" t="s">
        <v>4</v>
      </c>
    </row>
    <row r="12" spans="1:18" x14ac:dyDescent="0.25">
      <c r="P12" s="3">
        <v>41484</v>
      </c>
      <c r="Q12">
        <v>10</v>
      </c>
      <c r="R12" t="s">
        <v>4</v>
      </c>
    </row>
    <row r="13" spans="1:18" x14ac:dyDescent="0.25">
      <c r="A13" t="s">
        <v>13</v>
      </c>
      <c r="B13" s="6" t="s">
        <v>10</v>
      </c>
      <c r="C13" s="6" t="s">
        <v>11</v>
      </c>
      <c r="D13" s="6" t="s">
        <v>2</v>
      </c>
      <c r="P13" s="3">
        <v>41493</v>
      </c>
      <c r="Q13">
        <v>52</v>
      </c>
      <c r="R13" t="s">
        <v>4</v>
      </c>
    </row>
    <row r="14" spans="1:18" x14ac:dyDescent="0.25">
      <c r="B14" s="3">
        <v>39609</v>
      </c>
      <c r="C14">
        <v>214</v>
      </c>
      <c r="D14" t="s">
        <v>6</v>
      </c>
      <c r="P14" s="3">
        <v>41498</v>
      </c>
      <c r="Q14">
        <v>52</v>
      </c>
      <c r="R14" t="s">
        <v>4</v>
      </c>
    </row>
    <row r="15" spans="1:18" x14ac:dyDescent="0.25">
      <c r="B15" s="3">
        <v>39615</v>
      </c>
      <c r="C15">
        <v>64</v>
      </c>
      <c r="D15" t="s">
        <v>6</v>
      </c>
      <c r="P15" s="3">
        <v>41505</v>
      </c>
      <c r="Q15">
        <v>10</v>
      </c>
      <c r="R15" t="s">
        <v>4</v>
      </c>
    </row>
    <row r="16" spans="1:18" x14ac:dyDescent="0.25">
      <c r="B16" s="3">
        <v>39622</v>
      </c>
      <c r="C16">
        <v>3</v>
      </c>
      <c r="D16" t="s">
        <v>6</v>
      </c>
      <c r="P16" s="3">
        <v>41513</v>
      </c>
      <c r="Q16">
        <v>98</v>
      </c>
      <c r="R16" t="s">
        <v>4</v>
      </c>
    </row>
    <row r="17" spans="2:4" x14ac:dyDescent="0.25">
      <c r="B17" s="3">
        <v>39626</v>
      </c>
      <c r="C17">
        <v>6</v>
      </c>
      <c r="D17" t="s">
        <v>6</v>
      </c>
    </row>
    <row r="18" spans="2:4" x14ac:dyDescent="0.25">
      <c r="B18" s="3">
        <v>39629</v>
      </c>
      <c r="C18">
        <v>32</v>
      </c>
      <c r="D18" t="s">
        <v>6</v>
      </c>
    </row>
    <row r="19" spans="2:4" x14ac:dyDescent="0.25">
      <c r="B19" s="3">
        <v>39965</v>
      </c>
      <c r="C19">
        <v>610</v>
      </c>
      <c r="D19" t="s">
        <v>6</v>
      </c>
    </row>
    <row r="20" spans="2:4" x14ac:dyDescent="0.25">
      <c r="B20" s="3">
        <v>39973</v>
      </c>
      <c r="C20">
        <v>160</v>
      </c>
      <c r="D20" t="s">
        <v>6</v>
      </c>
    </row>
    <row r="21" spans="2:4" x14ac:dyDescent="0.25">
      <c r="B21" s="3">
        <v>39980</v>
      </c>
      <c r="C21">
        <v>46</v>
      </c>
      <c r="D21" t="s">
        <v>6</v>
      </c>
    </row>
    <row r="22" spans="2:4" x14ac:dyDescent="0.25">
      <c r="B22" s="3">
        <v>39986</v>
      </c>
      <c r="C22">
        <v>15</v>
      </c>
      <c r="D22" t="s">
        <v>6</v>
      </c>
    </row>
    <row r="23" spans="2:4" x14ac:dyDescent="0.25">
      <c r="B23" s="3">
        <v>39993</v>
      </c>
      <c r="C23">
        <v>45</v>
      </c>
      <c r="D23" t="s">
        <v>6</v>
      </c>
    </row>
    <row r="24" spans="2:4" x14ac:dyDescent="0.25">
      <c r="B24" s="3">
        <v>40331.61041666667</v>
      </c>
      <c r="C24">
        <v>67</v>
      </c>
      <c r="D24" t="s">
        <v>6</v>
      </c>
    </row>
    <row r="25" spans="2:4" x14ac:dyDescent="0.25">
      <c r="B25" s="3">
        <v>40336.398611111108</v>
      </c>
      <c r="C25">
        <v>23</v>
      </c>
      <c r="D25" t="s">
        <v>6</v>
      </c>
    </row>
    <row r="26" spans="2:4" x14ac:dyDescent="0.25">
      <c r="B26" s="3">
        <v>40344.566666666666</v>
      </c>
      <c r="C26">
        <v>54</v>
      </c>
      <c r="D26" t="s">
        <v>6</v>
      </c>
    </row>
    <row r="27" spans="2:4" x14ac:dyDescent="0.25">
      <c r="B27" s="3">
        <v>40345.482638888891</v>
      </c>
      <c r="C27">
        <v>95</v>
      </c>
      <c r="D27" t="s">
        <v>6</v>
      </c>
    </row>
    <row r="28" spans="2:4" x14ac:dyDescent="0.25">
      <c r="B28" s="3">
        <v>40351.553472222222</v>
      </c>
      <c r="C28">
        <v>550</v>
      </c>
      <c r="D28" t="s">
        <v>6</v>
      </c>
    </row>
    <row r="29" spans="2:4" x14ac:dyDescent="0.25">
      <c r="B29" s="3">
        <v>40359.43472222222</v>
      </c>
      <c r="C29">
        <v>4</v>
      </c>
      <c r="D29" t="s">
        <v>6</v>
      </c>
    </row>
    <row r="30" spans="2:4" x14ac:dyDescent="0.25">
      <c r="B30" s="3">
        <v>40701</v>
      </c>
      <c r="C30" s="5">
        <v>30</v>
      </c>
      <c r="D30" t="s">
        <v>4</v>
      </c>
    </row>
    <row r="31" spans="2:4" x14ac:dyDescent="0.25">
      <c r="B31" s="3">
        <v>40708</v>
      </c>
      <c r="C31" s="5">
        <v>63</v>
      </c>
      <c r="D31" t="s">
        <v>4</v>
      </c>
    </row>
    <row r="32" spans="2:4" x14ac:dyDescent="0.25">
      <c r="B32" s="3">
        <v>40714</v>
      </c>
      <c r="C32" s="5">
        <v>30</v>
      </c>
      <c r="D32" t="s">
        <v>4</v>
      </c>
    </row>
    <row r="33" spans="2:4" x14ac:dyDescent="0.25">
      <c r="B33" s="3">
        <v>40721</v>
      </c>
      <c r="C33">
        <v>5</v>
      </c>
      <c r="D33" t="s">
        <v>4</v>
      </c>
    </row>
    <row r="34" spans="2:4" x14ac:dyDescent="0.25">
      <c r="B34" s="3">
        <v>41065</v>
      </c>
      <c r="C34">
        <v>20</v>
      </c>
      <c r="D34" t="s">
        <v>4</v>
      </c>
    </row>
    <row r="35" spans="2:4" x14ac:dyDescent="0.25">
      <c r="B35" s="3">
        <v>41072</v>
      </c>
      <c r="C35">
        <v>5</v>
      </c>
      <c r="D35" t="s">
        <v>4</v>
      </c>
    </row>
    <row r="36" spans="2:4" x14ac:dyDescent="0.25">
      <c r="B36" s="3">
        <v>41079</v>
      </c>
      <c r="C36">
        <v>5</v>
      </c>
      <c r="D36" t="s">
        <v>4</v>
      </c>
    </row>
    <row r="37" spans="2:4" x14ac:dyDescent="0.25">
      <c r="B37" s="3">
        <v>41086</v>
      </c>
      <c r="C37" t="s">
        <v>5</v>
      </c>
      <c r="D37" t="s">
        <v>4</v>
      </c>
    </row>
    <row r="38" spans="2:4" x14ac:dyDescent="0.25">
      <c r="B38" s="3">
        <v>41428</v>
      </c>
      <c r="C38">
        <v>20</v>
      </c>
      <c r="D38" t="s">
        <v>4</v>
      </c>
    </row>
    <row r="39" spans="2:4" x14ac:dyDescent="0.25">
      <c r="B39" s="3">
        <v>41436</v>
      </c>
      <c r="C39">
        <v>199</v>
      </c>
      <c r="D39" t="s">
        <v>4</v>
      </c>
    </row>
    <row r="40" spans="2:4" x14ac:dyDescent="0.25">
      <c r="B40" s="3">
        <v>41443</v>
      </c>
      <c r="C40">
        <v>20</v>
      </c>
      <c r="D40" t="s">
        <v>4</v>
      </c>
    </row>
    <row r="41" spans="2:4" x14ac:dyDescent="0.25">
      <c r="B41" s="3">
        <v>41451</v>
      </c>
      <c r="C41">
        <v>300</v>
      </c>
      <c r="D41" t="s">
        <v>4</v>
      </c>
    </row>
    <row r="47" spans="2:4" x14ac:dyDescent="0.25">
      <c r="C47" s="7">
        <f>GEOMEAN(C14:C41)</f>
        <v>36.395934836905774</v>
      </c>
      <c r="D47">
        <f>COUNTA(D14:D41)</f>
        <v>28</v>
      </c>
    </row>
    <row r="49" spans="1:4" x14ac:dyDescent="0.25">
      <c r="A49" t="s">
        <v>14</v>
      </c>
      <c r="B49" s="6" t="s">
        <v>10</v>
      </c>
      <c r="C49" s="6" t="s">
        <v>11</v>
      </c>
      <c r="D49" s="6" t="s">
        <v>2</v>
      </c>
    </row>
    <row r="50" spans="1:4" x14ac:dyDescent="0.25">
      <c r="B50" s="3">
        <v>39638</v>
      </c>
      <c r="C50">
        <v>66</v>
      </c>
      <c r="D50" t="s">
        <v>6</v>
      </c>
    </row>
    <row r="51" spans="1:4" x14ac:dyDescent="0.25">
      <c r="B51" s="3">
        <v>39644</v>
      </c>
      <c r="C51">
        <v>32</v>
      </c>
      <c r="D51" t="s">
        <v>6</v>
      </c>
    </row>
    <row r="52" spans="1:4" x14ac:dyDescent="0.25">
      <c r="B52" s="3">
        <v>39650</v>
      </c>
      <c r="C52">
        <v>17</v>
      </c>
      <c r="D52" t="s">
        <v>6</v>
      </c>
    </row>
    <row r="53" spans="1:4" x14ac:dyDescent="0.25">
      <c r="B53" s="3">
        <v>39657</v>
      </c>
      <c r="C53">
        <v>16</v>
      </c>
      <c r="D53" t="s">
        <v>6</v>
      </c>
    </row>
    <row r="54" spans="1:4" x14ac:dyDescent="0.25">
      <c r="B54" s="3">
        <v>39657</v>
      </c>
      <c r="C54">
        <v>16</v>
      </c>
      <c r="D54" t="s">
        <v>6</v>
      </c>
    </row>
    <row r="55" spans="1:4" x14ac:dyDescent="0.25">
      <c r="B55" s="3">
        <v>40001</v>
      </c>
      <c r="C55">
        <v>7</v>
      </c>
      <c r="D55" t="s">
        <v>6</v>
      </c>
    </row>
    <row r="56" spans="1:4" x14ac:dyDescent="0.25">
      <c r="B56" s="3">
        <v>40001.455555555556</v>
      </c>
      <c r="C56">
        <v>7</v>
      </c>
      <c r="D56" t="s">
        <v>6</v>
      </c>
    </row>
    <row r="57" spans="1:4" x14ac:dyDescent="0.25">
      <c r="B57" s="3">
        <v>40008</v>
      </c>
      <c r="C57">
        <v>12</v>
      </c>
      <c r="D57" t="s">
        <v>6</v>
      </c>
    </row>
    <row r="58" spans="1:4" x14ac:dyDescent="0.25">
      <c r="B58" s="3">
        <v>40008.56527777778</v>
      </c>
      <c r="C58">
        <v>12</v>
      </c>
      <c r="D58" t="s">
        <v>6</v>
      </c>
    </row>
    <row r="59" spans="1:4" x14ac:dyDescent="0.25">
      <c r="B59" s="3">
        <v>40015</v>
      </c>
      <c r="C59">
        <v>23</v>
      </c>
      <c r="D59" t="s">
        <v>6</v>
      </c>
    </row>
    <row r="60" spans="1:4" x14ac:dyDescent="0.25">
      <c r="B60" s="3">
        <v>40015.556944444441</v>
      </c>
      <c r="C60">
        <v>23</v>
      </c>
      <c r="D60" t="s">
        <v>6</v>
      </c>
    </row>
    <row r="61" spans="1:4" x14ac:dyDescent="0.25">
      <c r="B61" s="3">
        <v>40021</v>
      </c>
      <c r="C61">
        <v>17</v>
      </c>
      <c r="D61" t="s">
        <v>6</v>
      </c>
    </row>
    <row r="62" spans="1:4" x14ac:dyDescent="0.25">
      <c r="B62" s="3">
        <v>40021.625</v>
      </c>
      <c r="C62">
        <v>17</v>
      </c>
      <c r="D62" t="s">
        <v>6</v>
      </c>
    </row>
    <row r="63" spans="1:4" x14ac:dyDescent="0.25">
      <c r="B63" s="3">
        <v>40365.427083333336</v>
      </c>
      <c r="C63">
        <v>24</v>
      </c>
      <c r="D63" t="s">
        <v>6</v>
      </c>
    </row>
    <row r="64" spans="1:4" x14ac:dyDescent="0.25">
      <c r="B64" s="3">
        <v>40371.427083333336</v>
      </c>
      <c r="C64">
        <v>28</v>
      </c>
      <c r="D64" t="s">
        <v>6</v>
      </c>
    </row>
    <row r="65" spans="2:4" x14ac:dyDescent="0.25">
      <c r="B65" s="3">
        <v>40378.495138888888</v>
      </c>
      <c r="C65">
        <v>11</v>
      </c>
      <c r="D65" t="s">
        <v>6</v>
      </c>
    </row>
    <row r="66" spans="2:4" x14ac:dyDescent="0.25">
      <c r="B66" s="3">
        <v>40385.425000000003</v>
      </c>
      <c r="C66">
        <v>12</v>
      </c>
      <c r="D66" t="s">
        <v>6</v>
      </c>
    </row>
    <row r="67" spans="2:4" x14ac:dyDescent="0.25">
      <c r="B67" s="3">
        <v>40729</v>
      </c>
      <c r="C67" s="5">
        <v>20</v>
      </c>
      <c r="D67" t="s">
        <v>4</v>
      </c>
    </row>
    <row r="68" spans="2:4" x14ac:dyDescent="0.25">
      <c r="B68" s="3">
        <v>40736</v>
      </c>
      <c r="C68" s="5">
        <v>10</v>
      </c>
      <c r="D68" t="s">
        <v>4</v>
      </c>
    </row>
    <row r="69" spans="2:4" x14ac:dyDescent="0.25">
      <c r="B69" s="3">
        <v>40743</v>
      </c>
      <c r="C69" s="5">
        <v>10</v>
      </c>
      <c r="D69" t="s">
        <v>4</v>
      </c>
    </row>
    <row r="70" spans="2:4" x14ac:dyDescent="0.25">
      <c r="B70" s="3">
        <v>40749</v>
      </c>
      <c r="C70" s="5">
        <v>171</v>
      </c>
      <c r="D70" t="s">
        <v>4</v>
      </c>
    </row>
    <row r="71" spans="2:4" x14ac:dyDescent="0.25">
      <c r="B71" s="3">
        <v>41092</v>
      </c>
      <c r="C71">
        <v>5</v>
      </c>
      <c r="D71" t="s">
        <v>4</v>
      </c>
    </row>
    <row r="72" spans="2:4" x14ac:dyDescent="0.25">
      <c r="B72" s="3">
        <v>41099</v>
      </c>
      <c r="C72">
        <v>30</v>
      </c>
      <c r="D72" t="s">
        <v>4</v>
      </c>
    </row>
    <row r="73" spans="2:4" x14ac:dyDescent="0.25">
      <c r="B73" s="3">
        <v>41106</v>
      </c>
      <c r="C73">
        <v>10</v>
      </c>
      <c r="D73" t="s">
        <v>4</v>
      </c>
    </row>
    <row r="74" spans="2:4" x14ac:dyDescent="0.25">
      <c r="B74" s="3">
        <v>41113</v>
      </c>
      <c r="C74">
        <v>10</v>
      </c>
      <c r="D74" t="s">
        <v>4</v>
      </c>
    </row>
    <row r="75" spans="2:4" x14ac:dyDescent="0.25">
      <c r="B75" s="3">
        <v>41120</v>
      </c>
      <c r="C75">
        <v>5</v>
      </c>
      <c r="D75" t="s">
        <v>4</v>
      </c>
    </row>
    <row r="76" spans="2:4" x14ac:dyDescent="0.25">
      <c r="B76" s="3">
        <v>41456</v>
      </c>
      <c r="C76">
        <v>5</v>
      </c>
      <c r="D76" t="s">
        <v>4</v>
      </c>
    </row>
    <row r="77" spans="2:4" x14ac:dyDescent="0.25">
      <c r="B77" s="3">
        <v>41463</v>
      </c>
      <c r="C77" s="5">
        <v>20</v>
      </c>
      <c r="D77" t="s">
        <v>4</v>
      </c>
    </row>
    <row r="78" spans="2:4" x14ac:dyDescent="0.25">
      <c r="B78" s="3">
        <v>41470</v>
      </c>
      <c r="C78">
        <v>5</v>
      </c>
      <c r="D78" t="s">
        <v>4</v>
      </c>
    </row>
    <row r="79" spans="2:4" x14ac:dyDescent="0.25">
      <c r="B79" s="3">
        <v>41477</v>
      </c>
      <c r="C79" s="5">
        <v>41</v>
      </c>
      <c r="D79" t="s">
        <v>4</v>
      </c>
    </row>
    <row r="80" spans="2:4" x14ac:dyDescent="0.25">
      <c r="B80" s="3">
        <v>41484</v>
      </c>
      <c r="C80" s="5">
        <v>10</v>
      </c>
      <c r="D80" t="s">
        <v>4</v>
      </c>
    </row>
    <row r="82" spans="1:4" x14ac:dyDescent="0.25">
      <c r="C82" s="7">
        <f>GEOMEAN(C50:C80)</f>
        <v>15.231563811536466</v>
      </c>
      <c r="D82">
        <f>COUNTA(D50:D80)</f>
        <v>31</v>
      </c>
    </row>
    <row r="84" spans="1:4" x14ac:dyDescent="0.25">
      <c r="A84" t="s">
        <v>15</v>
      </c>
      <c r="B84" s="6" t="s">
        <v>10</v>
      </c>
      <c r="C84" s="6" t="s">
        <v>11</v>
      </c>
      <c r="D84" s="6" t="s">
        <v>2</v>
      </c>
    </row>
    <row r="85" spans="1:4" x14ac:dyDescent="0.25">
      <c r="B85" s="3">
        <v>39666</v>
      </c>
      <c r="C85">
        <v>21</v>
      </c>
      <c r="D85" t="s">
        <v>6</v>
      </c>
    </row>
    <row r="86" spans="1:4" x14ac:dyDescent="0.25">
      <c r="B86" s="3">
        <v>39671</v>
      </c>
      <c r="C86">
        <v>7</v>
      </c>
      <c r="D86" t="s">
        <v>6</v>
      </c>
    </row>
    <row r="87" spans="1:4" x14ac:dyDescent="0.25">
      <c r="B87" s="3">
        <v>39678</v>
      </c>
      <c r="C87">
        <v>47</v>
      </c>
      <c r="D87" t="s">
        <v>6</v>
      </c>
    </row>
    <row r="88" spans="1:4" x14ac:dyDescent="0.25">
      <c r="B88" s="3">
        <v>39685</v>
      </c>
      <c r="C88">
        <v>18</v>
      </c>
      <c r="D88" t="s">
        <v>6</v>
      </c>
    </row>
    <row r="89" spans="1:4" x14ac:dyDescent="0.25">
      <c r="B89" s="3">
        <v>40028</v>
      </c>
      <c r="C89">
        <v>180</v>
      </c>
      <c r="D89" t="s">
        <v>6</v>
      </c>
    </row>
    <row r="90" spans="1:4" x14ac:dyDescent="0.25">
      <c r="B90" s="3">
        <v>40028.569444444445</v>
      </c>
      <c r="C90">
        <v>180</v>
      </c>
      <c r="D90" t="s">
        <v>6</v>
      </c>
    </row>
    <row r="91" spans="1:4" x14ac:dyDescent="0.25">
      <c r="B91" s="3">
        <v>40036</v>
      </c>
      <c r="C91">
        <v>190</v>
      </c>
      <c r="D91" t="s">
        <v>6</v>
      </c>
    </row>
    <row r="92" spans="1:4" x14ac:dyDescent="0.25">
      <c r="B92" s="3">
        <v>40036.584722222222</v>
      </c>
      <c r="C92">
        <v>190</v>
      </c>
      <c r="D92" t="s">
        <v>6</v>
      </c>
    </row>
    <row r="93" spans="1:4" x14ac:dyDescent="0.25">
      <c r="B93" s="3">
        <v>40042</v>
      </c>
      <c r="C93">
        <v>7</v>
      </c>
      <c r="D93" t="s">
        <v>6</v>
      </c>
    </row>
    <row r="94" spans="1:4" x14ac:dyDescent="0.25">
      <c r="B94" s="3">
        <v>40042.446527777778</v>
      </c>
      <c r="C94">
        <v>7</v>
      </c>
      <c r="D94" t="s">
        <v>6</v>
      </c>
    </row>
    <row r="95" spans="1:4" x14ac:dyDescent="0.25">
      <c r="B95" s="3">
        <v>40050</v>
      </c>
      <c r="C95">
        <v>36</v>
      </c>
      <c r="D95" t="s">
        <v>6</v>
      </c>
    </row>
    <row r="96" spans="1:4" x14ac:dyDescent="0.25">
      <c r="B96" s="3">
        <v>40050.432638888888</v>
      </c>
      <c r="C96">
        <v>36</v>
      </c>
      <c r="D96" t="s">
        <v>6</v>
      </c>
    </row>
    <row r="97" spans="2:4" x14ac:dyDescent="0.25">
      <c r="B97" s="3">
        <v>40392.457638888889</v>
      </c>
      <c r="C97">
        <v>29</v>
      </c>
      <c r="D97" t="s">
        <v>6</v>
      </c>
    </row>
    <row r="98" spans="2:4" x14ac:dyDescent="0.25">
      <c r="B98" s="3">
        <v>40399.498611111114</v>
      </c>
      <c r="C98">
        <v>32</v>
      </c>
      <c r="D98" t="s">
        <v>6</v>
      </c>
    </row>
    <row r="99" spans="2:4" x14ac:dyDescent="0.25">
      <c r="B99" s="3">
        <v>40406.522916666669</v>
      </c>
      <c r="C99">
        <v>29</v>
      </c>
      <c r="D99" t="s">
        <v>6</v>
      </c>
    </row>
    <row r="100" spans="2:4" x14ac:dyDescent="0.25">
      <c r="B100" s="3">
        <v>40414.5</v>
      </c>
      <c r="C100">
        <v>20</v>
      </c>
      <c r="D100" t="s">
        <v>6</v>
      </c>
    </row>
    <row r="101" spans="2:4" x14ac:dyDescent="0.25">
      <c r="B101" s="3">
        <v>40757</v>
      </c>
      <c r="C101" s="5">
        <v>30</v>
      </c>
      <c r="D101" t="s">
        <v>4</v>
      </c>
    </row>
    <row r="102" spans="2:4" x14ac:dyDescent="0.25">
      <c r="B102" s="3">
        <v>40763</v>
      </c>
      <c r="C102" s="5">
        <v>432</v>
      </c>
      <c r="D102" t="s">
        <v>4</v>
      </c>
    </row>
    <row r="103" spans="2:4" x14ac:dyDescent="0.25">
      <c r="B103" s="3">
        <v>40770</v>
      </c>
      <c r="C103" s="5">
        <v>201</v>
      </c>
      <c r="D103" t="s">
        <v>4</v>
      </c>
    </row>
    <row r="104" spans="2:4" x14ac:dyDescent="0.25">
      <c r="B104" s="3">
        <v>40777</v>
      </c>
      <c r="C104" s="5">
        <v>52</v>
      </c>
      <c r="D104" t="s">
        <v>4</v>
      </c>
    </row>
    <row r="105" spans="2:4" x14ac:dyDescent="0.25">
      <c r="B105" s="3">
        <v>40784</v>
      </c>
      <c r="C105">
        <v>5</v>
      </c>
      <c r="D105" t="s">
        <v>4</v>
      </c>
    </row>
    <row r="106" spans="2:4" x14ac:dyDescent="0.25">
      <c r="B106" s="3">
        <v>41127</v>
      </c>
      <c r="C106">
        <v>5</v>
      </c>
      <c r="D106" t="s">
        <v>4</v>
      </c>
    </row>
    <row r="107" spans="2:4" x14ac:dyDescent="0.25">
      <c r="B107" s="3">
        <v>41134</v>
      </c>
      <c r="C107">
        <v>10</v>
      </c>
      <c r="D107" t="s">
        <v>4</v>
      </c>
    </row>
    <row r="108" spans="2:4" x14ac:dyDescent="0.25">
      <c r="B108" s="3">
        <v>41141</v>
      </c>
      <c r="C108">
        <v>5</v>
      </c>
      <c r="D108" t="s">
        <v>4</v>
      </c>
    </row>
    <row r="109" spans="2:4" x14ac:dyDescent="0.25">
      <c r="B109" s="3">
        <v>41149</v>
      </c>
      <c r="C109">
        <v>10</v>
      </c>
      <c r="D109" t="s">
        <v>4</v>
      </c>
    </row>
    <row r="110" spans="2:4" x14ac:dyDescent="0.25">
      <c r="B110" s="3">
        <v>41493</v>
      </c>
      <c r="C110" s="5">
        <v>52</v>
      </c>
      <c r="D110" t="s">
        <v>4</v>
      </c>
    </row>
    <row r="111" spans="2:4" x14ac:dyDescent="0.25">
      <c r="B111" s="3">
        <v>41498</v>
      </c>
      <c r="C111" s="5">
        <v>52</v>
      </c>
      <c r="D111" t="s">
        <v>4</v>
      </c>
    </row>
    <row r="112" spans="2:4" x14ac:dyDescent="0.25">
      <c r="B112" s="3">
        <v>41505</v>
      </c>
      <c r="C112">
        <v>5</v>
      </c>
      <c r="D112" t="s">
        <v>4</v>
      </c>
    </row>
    <row r="113" spans="1:4" x14ac:dyDescent="0.25">
      <c r="B113" s="3">
        <v>41513</v>
      </c>
      <c r="C113" s="5">
        <v>98</v>
      </c>
      <c r="D113" t="s">
        <v>4</v>
      </c>
    </row>
    <row r="115" spans="1:4" x14ac:dyDescent="0.25">
      <c r="C115" s="7">
        <f>GEOMEAN(C85:C113)</f>
        <v>30.50663323769276</v>
      </c>
      <c r="D115">
        <f>COUNTA(D85:D113)</f>
        <v>29</v>
      </c>
    </row>
    <row r="117" spans="1:4" x14ac:dyDescent="0.25">
      <c r="A117" t="s">
        <v>16</v>
      </c>
      <c r="B117" s="6" t="s">
        <v>10</v>
      </c>
      <c r="C117" s="6" t="s">
        <v>11</v>
      </c>
      <c r="D117" s="6" t="s">
        <v>2</v>
      </c>
    </row>
    <row r="118" spans="1:4" x14ac:dyDescent="0.25">
      <c r="B118" s="3">
        <v>40059</v>
      </c>
      <c r="C118">
        <v>240</v>
      </c>
      <c r="D118" t="s">
        <v>6</v>
      </c>
    </row>
    <row r="119" spans="1:4" x14ac:dyDescent="0.25">
      <c r="B119" s="3">
        <v>40059.438888888886</v>
      </c>
      <c r="C119">
        <v>240</v>
      </c>
      <c r="D119" t="s">
        <v>6</v>
      </c>
    </row>
  </sheetData>
  <sortState ref="A5:C139">
    <sortCondition ref="A5:A1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07"/>
  <sheetViews>
    <sheetView workbookViewId="0">
      <selection activeCell="D104" sqref="D104"/>
    </sheetView>
  </sheetViews>
  <sheetFormatPr defaultRowHeight="15" x14ac:dyDescent="0.25"/>
  <cols>
    <col min="1" max="1" width="10.7109375" bestFit="1" customWidth="1"/>
    <col min="2" max="2" width="17.42578125" bestFit="1" customWidth="1"/>
    <col min="3" max="3" width="12.7109375" bestFit="1" customWidth="1"/>
    <col min="6" max="6" width="10.85546875" bestFit="1" customWidth="1"/>
    <col min="7" max="7" width="11.42578125" bestFit="1" customWidth="1"/>
    <col min="8" max="8" width="11.285156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25</v>
      </c>
      <c r="C2" t="s">
        <v>23</v>
      </c>
      <c r="D2">
        <v>804600</v>
      </c>
      <c r="E2">
        <v>1487466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2"/>
      <c r="H5" s="13"/>
    </row>
    <row r="6" spans="1:8" x14ac:dyDescent="0.25">
      <c r="B6" s="3">
        <v>41051</v>
      </c>
      <c r="C6" s="5">
        <v>10</v>
      </c>
      <c r="D6" t="s">
        <v>4</v>
      </c>
      <c r="F6" s="10" t="s">
        <v>13</v>
      </c>
      <c r="G6" s="15">
        <f>C39</f>
        <v>64.347417968506946</v>
      </c>
      <c r="H6" s="16">
        <f>D39</f>
        <v>25</v>
      </c>
    </row>
    <row r="7" spans="1:8" x14ac:dyDescent="0.25">
      <c r="B7" s="3">
        <v>41059</v>
      </c>
      <c r="C7" s="5">
        <v>85</v>
      </c>
      <c r="D7" t="s">
        <v>4</v>
      </c>
      <c r="F7" s="10" t="s">
        <v>14</v>
      </c>
      <c r="G7" s="12">
        <f>C73</f>
        <v>52.491392584529166</v>
      </c>
      <c r="H7" s="13">
        <f>D73</f>
        <v>30</v>
      </c>
    </row>
    <row r="8" spans="1:8" x14ac:dyDescent="0.25">
      <c r="B8" s="3">
        <v>41416</v>
      </c>
      <c r="C8" s="5">
        <v>31</v>
      </c>
      <c r="D8" t="s">
        <v>4</v>
      </c>
      <c r="F8" s="10" t="s">
        <v>17</v>
      </c>
      <c r="G8" s="12">
        <f>C73</f>
        <v>52.491392584529166</v>
      </c>
      <c r="H8" s="13">
        <f>D73</f>
        <v>30</v>
      </c>
    </row>
    <row r="9" spans="1:8" x14ac:dyDescent="0.25">
      <c r="B9" s="3">
        <v>41423</v>
      </c>
      <c r="C9" s="5">
        <v>298</v>
      </c>
      <c r="D9" t="s">
        <v>4</v>
      </c>
      <c r="F9" s="10" t="s">
        <v>16</v>
      </c>
      <c r="G9" s="12"/>
      <c r="H9" s="13"/>
    </row>
    <row r="12" spans="1:8" x14ac:dyDescent="0.25">
      <c r="A12" t="s">
        <v>13</v>
      </c>
      <c r="B12" s="6" t="s">
        <v>10</v>
      </c>
      <c r="C12" s="6" t="s">
        <v>11</v>
      </c>
      <c r="D12" s="6" t="s">
        <v>2</v>
      </c>
    </row>
    <row r="13" spans="1:8" x14ac:dyDescent="0.25">
      <c r="B13" s="3">
        <v>39609</v>
      </c>
      <c r="C13">
        <v>47</v>
      </c>
      <c r="D13" t="s">
        <v>6</v>
      </c>
    </row>
    <row r="14" spans="1:8" x14ac:dyDescent="0.25">
      <c r="B14" s="3">
        <v>39615</v>
      </c>
      <c r="C14">
        <v>84</v>
      </c>
      <c r="D14" t="s">
        <v>6</v>
      </c>
    </row>
    <row r="15" spans="1:8" x14ac:dyDescent="0.25">
      <c r="B15" s="3">
        <v>39622</v>
      </c>
      <c r="C15">
        <v>13</v>
      </c>
      <c r="D15" t="s">
        <v>6</v>
      </c>
    </row>
    <row r="16" spans="1:8" x14ac:dyDescent="0.25">
      <c r="B16" s="3">
        <v>39626</v>
      </c>
      <c r="C16">
        <f>2420*2</f>
        <v>4840</v>
      </c>
      <c r="D16" t="s">
        <v>6</v>
      </c>
    </row>
    <row r="17" spans="2:4" x14ac:dyDescent="0.25">
      <c r="B17" s="3">
        <v>39629</v>
      </c>
      <c r="C17">
        <v>24</v>
      </c>
      <c r="D17" t="s">
        <v>6</v>
      </c>
    </row>
    <row r="18" spans="2:4" x14ac:dyDescent="0.25">
      <c r="B18" s="3">
        <v>39965</v>
      </c>
      <c r="C18">
        <v>300</v>
      </c>
      <c r="D18" t="s">
        <v>6</v>
      </c>
    </row>
    <row r="19" spans="2:4" x14ac:dyDescent="0.25">
      <c r="B19" s="3">
        <v>39973</v>
      </c>
      <c r="C19">
        <v>440</v>
      </c>
      <c r="D19" t="s">
        <v>6</v>
      </c>
    </row>
    <row r="20" spans="2:4" x14ac:dyDescent="0.25">
      <c r="B20" s="3">
        <v>39980</v>
      </c>
      <c r="C20">
        <v>3</v>
      </c>
      <c r="D20" t="s">
        <v>6</v>
      </c>
    </row>
    <row r="21" spans="2:4" x14ac:dyDescent="0.25">
      <c r="B21" s="3">
        <v>39986</v>
      </c>
      <c r="C21">
        <v>47</v>
      </c>
      <c r="D21" t="s">
        <v>6</v>
      </c>
    </row>
    <row r="22" spans="2:4" x14ac:dyDescent="0.25">
      <c r="B22" s="3">
        <v>39993</v>
      </c>
      <c r="C22">
        <v>61</v>
      </c>
      <c r="D22" t="s">
        <v>6</v>
      </c>
    </row>
    <row r="23" spans="2:4" x14ac:dyDescent="0.25">
      <c r="B23" s="3">
        <v>40336.376388888886</v>
      </c>
      <c r="C23">
        <v>60</v>
      </c>
      <c r="D23" t="s">
        <v>6</v>
      </c>
    </row>
    <row r="24" spans="2:4" x14ac:dyDescent="0.25">
      <c r="B24" s="3">
        <v>40345.472222222219</v>
      </c>
      <c r="C24">
        <v>35</v>
      </c>
      <c r="D24" t="s">
        <v>6</v>
      </c>
    </row>
    <row r="25" spans="2:4" x14ac:dyDescent="0.25">
      <c r="B25" s="3">
        <v>40351.526388888888</v>
      </c>
      <c r="C25">
        <v>280</v>
      </c>
      <c r="D25" t="s">
        <v>6</v>
      </c>
    </row>
    <row r="26" spans="2:4" x14ac:dyDescent="0.25">
      <c r="B26" s="3">
        <v>40359.405555555553</v>
      </c>
      <c r="C26">
        <v>20</v>
      </c>
      <c r="D26" t="s">
        <v>6</v>
      </c>
    </row>
    <row r="27" spans="2:4" x14ac:dyDescent="0.25">
      <c r="B27" s="3">
        <v>40707</v>
      </c>
      <c r="C27" s="5">
        <v>122</v>
      </c>
      <c r="D27" t="s">
        <v>4</v>
      </c>
    </row>
    <row r="28" spans="2:4" x14ac:dyDescent="0.25">
      <c r="B28" s="3">
        <v>40714</v>
      </c>
      <c r="C28" s="5">
        <v>96</v>
      </c>
      <c r="D28" t="s">
        <v>4</v>
      </c>
    </row>
    <row r="29" spans="2:4" x14ac:dyDescent="0.25">
      <c r="B29" s="3">
        <v>40721</v>
      </c>
      <c r="C29" s="5">
        <v>598</v>
      </c>
      <c r="D29" t="s">
        <v>4</v>
      </c>
    </row>
    <row r="30" spans="2:4" x14ac:dyDescent="0.25">
      <c r="B30" s="3">
        <v>41065</v>
      </c>
      <c r="C30" s="5">
        <v>5</v>
      </c>
      <c r="D30" t="s">
        <v>4</v>
      </c>
    </row>
    <row r="31" spans="2:4" x14ac:dyDescent="0.25">
      <c r="B31" s="3">
        <v>41072</v>
      </c>
      <c r="C31" s="5">
        <v>400</v>
      </c>
      <c r="D31" t="s">
        <v>4</v>
      </c>
    </row>
    <row r="32" spans="2:4" x14ac:dyDescent="0.25">
      <c r="B32" s="3">
        <v>41079</v>
      </c>
      <c r="C32" s="5">
        <v>5</v>
      </c>
      <c r="D32" t="s">
        <v>4</v>
      </c>
    </row>
    <row r="33" spans="1:4" x14ac:dyDescent="0.25">
      <c r="B33" s="3">
        <v>41086</v>
      </c>
      <c r="C33" s="5" t="s">
        <v>5</v>
      </c>
      <c r="D33" t="s">
        <v>4</v>
      </c>
    </row>
    <row r="34" spans="1:4" x14ac:dyDescent="0.25">
      <c r="B34" s="3">
        <v>41428</v>
      </c>
      <c r="C34" s="5">
        <v>5</v>
      </c>
      <c r="D34" t="s">
        <v>4</v>
      </c>
    </row>
    <row r="35" spans="1:4" x14ac:dyDescent="0.25">
      <c r="B35" s="3">
        <v>41436</v>
      </c>
      <c r="C35" s="5">
        <v>146</v>
      </c>
      <c r="D35" t="s">
        <v>4</v>
      </c>
    </row>
    <row r="36" spans="1:4" x14ac:dyDescent="0.25">
      <c r="B36" s="3">
        <v>41443</v>
      </c>
      <c r="C36" s="5">
        <v>120</v>
      </c>
      <c r="D36" t="s">
        <v>4</v>
      </c>
    </row>
    <row r="37" spans="1:4" x14ac:dyDescent="0.25">
      <c r="B37" s="3">
        <v>41449</v>
      </c>
      <c r="C37" s="5">
        <v>52</v>
      </c>
      <c r="D37" t="s">
        <v>4</v>
      </c>
    </row>
    <row r="39" spans="1:4" x14ac:dyDescent="0.25">
      <c r="C39" s="7">
        <f>GEOMEAN(C13:C37)</f>
        <v>64.347417968506946</v>
      </c>
      <c r="D39">
        <f>COUNTA(D13:D37)</f>
        <v>25</v>
      </c>
    </row>
    <row r="41" spans="1:4" x14ac:dyDescent="0.25">
      <c r="A41" t="s">
        <v>14</v>
      </c>
      <c r="B41" s="6" t="s">
        <v>10</v>
      </c>
      <c r="C41" s="6" t="s">
        <v>11</v>
      </c>
      <c r="D41" s="6" t="s">
        <v>2</v>
      </c>
    </row>
    <row r="42" spans="1:4" x14ac:dyDescent="0.25">
      <c r="B42" s="3">
        <v>39638</v>
      </c>
      <c r="C42">
        <v>80</v>
      </c>
      <c r="D42" t="s">
        <v>6</v>
      </c>
    </row>
    <row r="43" spans="1:4" x14ac:dyDescent="0.25">
      <c r="B43" s="3">
        <v>39644</v>
      </c>
      <c r="C43">
        <v>58</v>
      </c>
      <c r="D43" t="s">
        <v>6</v>
      </c>
    </row>
    <row r="44" spans="1:4" x14ac:dyDescent="0.25">
      <c r="B44" s="3">
        <v>39650</v>
      </c>
      <c r="C44">
        <v>55</v>
      </c>
      <c r="D44" t="s">
        <v>6</v>
      </c>
    </row>
    <row r="45" spans="1:4" x14ac:dyDescent="0.25">
      <c r="B45" s="3">
        <v>39657</v>
      </c>
      <c r="C45">
        <v>517</v>
      </c>
      <c r="D45" t="s">
        <v>6</v>
      </c>
    </row>
    <row r="46" spans="1:4" x14ac:dyDescent="0.25">
      <c r="B46" s="3">
        <v>39657</v>
      </c>
      <c r="C46">
        <v>167</v>
      </c>
      <c r="D46" t="s">
        <v>6</v>
      </c>
    </row>
    <row r="47" spans="1:4" x14ac:dyDescent="0.25">
      <c r="B47" s="3">
        <v>40008</v>
      </c>
      <c r="C47">
        <v>5</v>
      </c>
      <c r="D47" t="s">
        <v>6</v>
      </c>
    </row>
    <row r="48" spans="1:4" x14ac:dyDescent="0.25">
      <c r="B48" s="3">
        <v>40008.40347222222</v>
      </c>
      <c r="C48">
        <v>5</v>
      </c>
      <c r="D48" t="s">
        <v>6</v>
      </c>
    </row>
    <row r="49" spans="2:4" x14ac:dyDescent="0.25">
      <c r="B49" s="3">
        <v>40016</v>
      </c>
      <c r="C49">
        <v>69</v>
      </c>
      <c r="D49" t="s">
        <v>6</v>
      </c>
    </row>
    <row r="50" spans="2:4" x14ac:dyDescent="0.25">
      <c r="B50" s="3">
        <v>40017.124305555553</v>
      </c>
      <c r="C50">
        <v>69</v>
      </c>
      <c r="D50" t="s">
        <v>6</v>
      </c>
    </row>
    <row r="51" spans="2:4" x14ac:dyDescent="0.25">
      <c r="B51" s="3">
        <v>40021</v>
      </c>
      <c r="C51">
        <v>52</v>
      </c>
      <c r="D51" t="s">
        <v>6</v>
      </c>
    </row>
    <row r="52" spans="2:4" x14ac:dyDescent="0.25">
      <c r="B52" s="3">
        <v>40021.59375</v>
      </c>
      <c r="C52">
        <v>52</v>
      </c>
      <c r="D52" t="s">
        <v>6</v>
      </c>
    </row>
    <row r="53" spans="2:4" x14ac:dyDescent="0.25">
      <c r="B53" s="3">
        <v>40365.400694444441</v>
      </c>
      <c r="C53">
        <v>75</v>
      </c>
      <c r="D53" t="s">
        <v>6</v>
      </c>
    </row>
    <row r="54" spans="2:4" x14ac:dyDescent="0.25">
      <c r="B54" s="3">
        <v>40371.413888888892</v>
      </c>
      <c r="C54">
        <v>38</v>
      </c>
      <c r="D54" t="s">
        <v>6</v>
      </c>
    </row>
    <row r="55" spans="2:4" x14ac:dyDescent="0.25">
      <c r="B55" s="3">
        <v>40378.42083333333</v>
      </c>
      <c r="C55">
        <v>41</v>
      </c>
      <c r="D55" t="s">
        <v>6</v>
      </c>
    </row>
    <row r="56" spans="2:4" x14ac:dyDescent="0.25">
      <c r="B56" s="3">
        <v>40385.386805555558</v>
      </c>
      <c r="C56">
        <v>140</v>
      </c>
      <c r="D56" t="s">
        <v>6</v>
      </c>
    </row>
    <row r="57" spans="2:4" x14ac:dyDescent="0.25">
      <c r="B57" s="3">
        <v>40729</v>
      </c>
      <c r="C57" s="5">
        <v>20</v>
      </c>
      <c r="D57" t="s">
        <v>4</v>
      </c>
    </row>
    <row r="58" spans="2:4" x14ac:dyDescent="0.25">
      <c r="B58" s="3">
        <v>40737</v>
      </c>
      <c r="C58" s="5">
        <v>987</v>
      </c>
      <c r="D58" t="s">
        <v>4</v>
      </c>
    </row>
    <row r="59" spans="2:4" x14ac:dyDescent="0.25">
      <c r="B59" s="3">
        <v>40738</v>
      </c>
      <c r="C59" s="5">
        <v>384</v>
      </c>
      <c r="D59" t="s">
        <v>4</v>
      </c>
    </row>
    <row r="60" spans="2:4" x14ac:dyDescent="0.25">
      <c r="B60" s="3">
        <v>40743</v>
      </c>
      <c r="C60" s="5">
        <v>41</v>
      </c>
      <c r="D60" t="s">
        <v>4</v>
      </c>
    </row>
    <row r="61" spans="2:4" x14ac:dyDescent="0.25">
      <c r="B61" s="3">
        <v>40749</v>
      </c>
      <c r="C61">
        <v>5</v>
      </c>
      <c r="D61" t="s">
        <v>4</v>
      </c>
    </row>
    <row r="62" spans="2:4" x14ac:dyDescent="0.25">
      <c r="B62" s="3">
        <v>41092</v>
      </c>
      <c r="C62" s="5">
        <v>63</v>
      </c>
      <c r="D62" t="s">
        <v>4</v>
      </c>
    </row>
    <row r="63" spans="2:4" x14ac:dyDescent="0.25">
      <c r="B63" s="3">
        <v>41099</v>
      </c>
      <c r="C63" s="5">
        <v>31</v>
      </c>
      <c r="D63" t="s">
        <v>4</v>
      </c>
    </row>
    <row r="64" spans="2:4" x14ac:dyDescent="0.25">
      <c r="B64" s="3">
        <v>41106</v>
      </c>
      <c r="C64" s="5">
        <v>20</v>
      </c>
      <c r="D64" t="s">
        <v>4</v>
      </c>
    </row>
    <row r="65" spans="1:4" x14ac:dyDescent="0.25">
      <c r="B65" s="3">
        <v>41113</v>
      </c>
      <c r="C65" s="5">
        <v>63</v>
      </c>
      <c r="D65" t="s">
        <v>4</v>
      </c>
    </row>
    <row r="66" spans="1:4" x14ac:dyDescent="0.25">
      <c r="B66" s="3">
        <v>41120</v>
      </c>
      <c r="C66" s="5">
        <v>5</v>
      </c>
      <c r="D66" t="s">
        <v>4</v>
      </c>
    </row>
    <row r="67" spans="1:4" x14ac:dyDescent="0.25">
      <c r="B67" s="3">
        <v>41456</v>
      </c>
      <c r="C67" s="5">
        <v>41</v>
      </c>
      <c r="D67" t="s">
        <v>4</v>
      </c>
    </row>
    <row r="68" spans="1:4" x14ac:dyDescent="0.25">
      <c r="B68" s="3">
        <v>41463</v>
      </c>
      <c r="C68" s="5">
        <v>74</v>
      </c>
      <c r="D68" t="s">
        <v>4</v>
      </c>
    </row>
    <row r="69" spans="1:4" x14ac:dyDescent="0.25">
      <c r="B69" s="3">
        <v>41470</v>
      </c>
      <c r="C69" s="5">
        <v>160</v>
      </c>
      <c r="D69" t="s">
        <v>4</v>
      </c>
    </row>
    <row r="70" spans="1:4" x14ac:dyDescent="0.25">
      <c r="B70" s="3">
        <v>41477</v>
      </c>
      <c r="C70" s="5">
        <v>120</v>
      </c>
      <c r="D70" t="s">
        <v>4</v>
      </c>
    </row>
    <row r="71" spans="1:4" x14ac:dyDescent="0.25">
      <c r="B71" s="3">
        <v>41484</v>
      </c>
      <c r="C71" s="5">
        <v>31</v>
      </c>
      <c r="D71" t="s">
        <v>4</v>
      </c>
    </row>
    <row r="73" spans="1:4" x14ac:dyDescent="0.25">
      <c r="C73" s="7">
        <f>GEOMEAN(C42:C71)</f>
        <v>52.491392584529166</v>
      </c>
      <c r="D73">
        <f>COUNTA(D42:D71)</f>
        <v>30</v>
      </c>
    </row>
    <row r="75" spans="1:4" x14ac:dyDescent="0.25">
      <c r="A75" t="s">
        <v>15</v>
      </c>
      <c r="B75" s="6" t="s">
        <v>10</v>
      </c>
      <c r="C75" s="6" t="s">
        <v>11</v>
      </c>
      <c r="D75" s="6" t="s">
        <v>2</v>
      </c>
    </row>
    <row r="76" spans="1:4" x14ac:dyDescent="0.25">
      <c r="B76" s="3">
        <v>39666</v>
      </c>
      <c r="C76">
        <v>93</v>
      </c>
      <c r="D76" t="s">
        <v>6</v>
      </c>
    </row>
    <row r="77" spans="1:4" x14ac:dyDescent="0.25">
      <c r="B77" s="3">
        <v>39671</v>
      </c>
      <c r="C77">
        <v>44</v>
      </c>
      <c r="D77" t="s">
        <v>6</v>
      </c>
    </row>
    <row r="78" spans="1:4" x14ac:dyDescent="0.25">
      <c r="B78" s="3">
        <v>39678</v>
      </c>
      <c r="C78">
        <v>109</v>
      </c>
      <c r="D78" t="s">
        <v>6</v>
      </c>
    </row>
    <row r="79" spans="1:4" x14ac:dyDescent="0.25">
      <c r="B79" s="3">
        <v>39685</v>
      </c>
      <c r="C79">
        <v>20</v>
      </c>
      <c r="D79" t="s">
        <v>6</v>
      </c>
    </row>
    <row r="80" spans="1:4" x14ac:dyDescent="0.25">
      <c r="B80" s="3">
        <v>40028</v>
      </c>
      <c r="C80">
        <v>17</v>
      </c>
      <c r="D80" t="s">
        <v>6</v>
      </c>
    </row>
    <row r="81" spans="2:4" x14ac:dyDescent="0.25">
      <c r="B81" s="3">
        <v>40028.569444444445</v>
      </c>
      <c r="C81">
        <v>17</v>
      </c>
      <c r="D81" t="s">
        <v>6</v>
      </c>
    </row>
    <row r="82" spans="2:4" x14ac:dyDescent="0.25">
      <c r="B82" s="3">
        <v>40036</v>
      </c>
      <c r="C82">
        <v>6</v>
      </c>
      <c r="D82" t="s">
        <v>6</v>
      </c>
    </row>
    <row r="83" spans="2:4" x14ac:dyDescent="0.25">
      <c r="B83" s="3">
        <v>40042</v>
      </c>
      <c r="C83">
        <v>0.5</v>
      </c>
      <c r="D83" t="s">
        <v>6</v>
      </c>
    </row>
    <row r="84" spans="2:4" x14ac:dyDescent="0.25">
      <c r="B84" s="3">
        <v>40049</v>
      </c>
      <c r="C84">
        <v>25</v>
      </c>
      <c r="D84" t="s">
        <v>6</v>
      </c>
    </row>
    <row r="85" spans="2:4" x14ac:dyDescent="0.25">
      <c r="B85" s="3">
        <v>40392.422222222223</v>
      </c>
      <c r="C85">
        <v>27</v>
      </c>
      <c r="D85" t="s">
        <v>6</v>
      </c>
    </row>
    <row r="86" spans="2:4" x14ac:dyDescent="0.25">
      <c r="B86" s="3">
        <v>40399.447916666664</v>
      </c>
      <c r="C86">
        <v>140</v>
      </c>
      <c r="D86" t="s">
        <v>6</v>
      </c>
    </row>
    <row r="87" spans="2:4" x14ac:dyDescent="0.25">
      <c r="B87" s="3">
        <v>40406.42291666667</v>
      </c>
      <c r="C87">
        <v>59</v>
      </c>
      <c r="D87" t="s">
        <v>6</v>
      </c>
    </row>
    <row r="88" spans="2:4" x14ac:dyDescent="0.25">
      <c r="B88" s="3">
        <v>40414.46875</v>
      </c>
      <c r="C88">
        <v>1200</v>
      </c>
      <c r="D88" t="s">
        <v>6</v>
      </c>
    </row>
    <row r="89" spans="2:4" x14ac:dyDescent="0.25">
      <c r="B89" s="3">
        <v>40757</v>
      </c>
      <c r="C89" s="5">
        <v>10</v>
      </c>
      <c r="D89" t="s">
        <v>4</v>
      </c>
    </row>
    <row r="90" spans="2:4" x14ac:dyDescent="0.25">
      <c r="B90" s="3">
        <v>40763</v>
      </c>
      <c r="C90" s="5">
        <v>74</v>
      </c>
      <c r="D90" t="s">
        <v>4</v>
      </c>
    </row>
    <row r="91" spans="2:4" x14ac:dyDescent="0.25">
      <c r="B91" s="3">
        <v>40770</v>
      </c>
      <c r="C91" s="5">
        <v>109</v>
      </c>
      <c r="D91" t="s">
        <v>4</v>
      </c>
    </row>
    <row r="92" spans="2:4" x14ac:dyDescent="0.25">
      <c r="B92" s="3">
        <v>40777</v>
      </c>
      <c r="C92" s="5">
        <v>31</v>
      </c>
      <c r="D92" t="s">
        <v>4</v>
      </c>
    </row>
    <row r="93" spans="2:4" x14ac:dyDescent="0.25">
      <c r="B93" s="3">
        <v>40784</v>
      </c>
      <c r="C93" s="5">
        <v>10</v>
      </c>
      <c r="D93" t="s">
        <v>4</v>
      </c>
    </row>
    <row r="94" spans="2:4" x14ac:dyDescent="0.25">
      <c r="B94" s="3">
        <v>41127</v>
      </c>
      <c r="C94" s="5">
        <v>10</v>
      </c>
      <c r="D94" t="s">
        <v>4</v>
      </c>
    </row>
    <row r="95" spans="2:4" x14ac:dyDescent="0.25">
      <c r="B95" s="3">
        <v>41134</v>
      </c>
      <c r="C95" s="5">
        <v>5</v>
      </c>
      <c r="D95" t="s">
        <v>4</v>
      </c>
    </row>
    <row r="96" spans="2:4" x14ac:dyDescent="0.25">
      <c r="B96" s="3">
        <v>41141</v>
      </c>
      <c r="C96" s="5">
        <v>10</v>
      </c>
      <c r="D96" t="s">
        <v>4</v>
      </c>
    </row>
    <row r="97" spans="1:4" x14ac:dyDescent="0.25">
      <c r="B97" s="3">
        <v>41148</v>
      </c>
      <c r="C97" s="5">
        <v>75</v>
      </c>
      <c r="D97" t="s">
        <v>4</v>
      </c>
    </row>
    <row r="98" spans="1:4" x14ac:dyDescent="0.25">
      <c r="B98" s="3">
        <v>41493</v>
      </c>
      <c r="C98" s="5">
        <v>20</v>
      </c>
      <c r="D98" t="s">
        <v>4</v>
      </c>
    </row>
    <row r="99" spans="1:4" x14ac:dyDescent="0.25">
      <c r="B99" s="3">
        <v>41498</v>
      </c>
      <c r="C99" s="5">
        <v>200</v>
      </c>
      <c r="D99" t="s">
        <v>4</v>
      </c>
    </row>
    <row r="100" spans="1:4" x14ac:dyDescent="0.25">
      <c r="B100" s="3">
        <v>41505</v>
      </c>
      <c r="C100" s="5">
        <v>52</v>
      </c>
      <c r="D100" t="s">
        <v>4</v>
      </c>
    </row>
    <row r="101" spans="1:4" x14ac:dyDescent="0.25">
      <c r="B101" s="3">
        <v>41513</v>
      </c>
      <c r="C101" s="5">
        <v>86</v>
      </c>
      <c r="D101" t="s">
        <v>4</v>
      </c>
    </row>
    <row r="103" spans="1:4" x14ac:dyDescent="0.25">
      <c r="C103" s="7">
        <f>GEOMEAN(C76:C101)</f>
        <v>31.450981405054296</v>
      </c>
      <c r="D103">
        <f>COUNTA(D76:D101)</f>
        <v>26</v>
      </c>
    </row>
    <row r="105" spans="1:4" x14ac:dyDescent="0.25">
      <c r="A105" t="s">
        <v>16</v>
      </c>
      <c r="B105" s="6" t="s">
        <v>10</v>
      </c>
      <c r="C105" s="6" t="s">
        <v>11</v>
      </c>
      <c r="D105" s="6" t="s">
        <v>2</v>
      </c>
    </row>
    <row r="106" spans="1:4" x14ac:dyDescent="0.25">
      <c r="B106" s="3">
        <v>40059</v>
      </c>
      <c r="C106">
        <v>4</v>
      </c>
      <c r="D106" t="s">
        <v>6</v>
      </c>
    </row>
    <row r="107" spans="1:4" x14ac:dyDescent="0.25">
      <c r="B107" s="3"/>
    </row>
  </sheetData>
  <sortState ref="A9:C133">
    <sortCondition ref="A9:A13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23"/>
  <sheetViews>
    <sheetView workbookViewId="0">
      <selection activeCell="B10" sqref="B10:D10"/>
    </sheetView>
  </sheetViews>
  <sheetFormatPr defaultRowHeight="15" x14ac:dyDescent="0.25"/>
  <cols>
    <col min="1" max="1" width="15.85546875" bestFit="1" customWidth="1"/>
    <col min="2" max="2" width="17.42578125" bestFit="1" customWidth="1"/>
    <col min="3" max="3" width="12.7109375" bestFit="1" customWidth="1"/>
    <col min="4" max="4" width="11.42578125" bestFit="1" customWidth="1"/>
    <col min="5" max="5" width="8" bestFit="1" customWidth="1"/>
    <col min="7" max="8" width="11.42578125" bestFit="1" customWidth="1"/>
    <col min="9" max="9" width="11.28515625" bestFit="1" customWidth="1"/>
    <col min="10" max="10" width="9.28515625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26</v>
      </c>
      <c r="C2" t="s">
        <v>23</v>
      </c>
      <c r="D2">
        <v>804600</v>
      </c>
      <c r="E2">
        <v>1487996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2">
        <f>C11</f>
        <v>77.296547974310982</v>
      </c>
      <c r="H5" s="13">
        <f>D11</f>
        <v>5</v>
      </c>
    </row>
    <row r="6" spans="1:8" x14ac:dyDescent="0.25">
      <c r="B6" s="3">
        <v>40323.604166666664</v>
      </c>
      <c r="C6">
        <v>690</v>
      </c>
      <c r="D6" t="s">
        <v>6</v>
      </c>
      <c r="F6" s="10" t="s">
        <v>13</v>
      </c>
      <c r="G6" s="14">
        <f>C46</f>
        <v>370.16914733318657</v>
      </c>
      <c r="H6" s="16">
        <f>D46</f>
        <v>31</v>
      </c>
    </row>
    <row r="7" spans="1:8" x14ac:dyDescent="0.25">
      <c r="B7" s="3">
        <v>41051</v>
      </c>
      <c r="C7" s="5">
        <v>31</v>
      </c>
      <c r="D7" t="s">
        <v>4</v>
      </c>
      <c r="F7" s="10" t="s">
        <v>14</v>
      </c>
      <c r="G7" s="14">
        <f>C84</f>
        <v>165.66249279307047</v>
      </c>
      <c r="H7" s="13">
        <f>D84</f>
        <v>34</v>
      </c>
    </row>
    <row r="8" spans="1:8" x14ac:dyDescent="0.25">
      <c r="B8" s="3">
        <v>41059</v>
      </c>
      <c r="C8" s="5">
        <v>75</v>
      </c>
      <c r="D8" t="s">
        <v>4</v>
      </c>
      <c r="F8" s="10" t="s">
        <v>17</v>
      </c>
      <c r="G8" s="12">
        <f>C118</f>
        <v>79.599309949598222</v>
      </c>
      <c r="H8" s="13">
        <f>D118</f>
        <v>30</v>
      </c>
    </row>
    <row r="9" spans="1:8" x14ac:dyDescent="0.25">
      <c r="B9" s="3">
        <v>41415</v>
      </c>
      <c r="C9" s="5">
        <v>20</v>
      </c>
      <c r="D9" t="s">
        <v>4</v>
      </c>
      <c r="F9" s="10" t="s">
        <v>16</v>
      </c>
      <c r="G9" s="12"/>
      <c r="H9" s="13"/>
    </row>
    <row r="10" spans="1:8" x14ac:dyDescent="0.25">
      <c r="B10" s="3">
        <v>41423</v>
      </c>
      <c r="C10" s="5">
        <v>86</v>
      </c>
      <c r="D10" t="s">
        <v>4</v>
      </c>
    </row>
    <row r="11" spans="1:8" x14ac:dyDescent="0.25">
      <c r="C11" s="7">
        <f>GEOMEAN(C6:C10)</f>
        <v>77.296547974310982</v>
      </c>
      <c r="D11" s="4">
        <f>COUNTA(D6:D10)</f>
        <v>5</v>
      </c>
    </row>
    <row r="13" spans="1:8" x14ac:dyDescent="0.25">
      <c r="A13" t="s">
        <v>13</v>
      </c>
      <c r="B13" s="6" t="s">
        <v>10</v>
      </c>
      <c r="C13" s="6" t="s">
        <v>11</v>
      </c>
      <c r="D13" s="6" t="s">
        <v>2</v>
      </c>
    </row>
    <row r="14" spans="1:8" x14ac:dyDescent="0.25">
      <c r="B14" s="3">
        <v>39609</v>
      </c>
      <c r="C14">
        <f>2420*2</f>
        <v>4840</v>
      </c>
      <c r="D14" t="s">
        <v>6</v>
      </c>
    </row>
    <row r="15" spans="1:8" x14ac:dyDescent="0.25">
      <c r="B15" s="3">
        <v>39615</v>
      </c>
      <c r="C15">
        <v>276</v>
      </c>
      <c r="D15" t="s">
        <v>6</v>
      </c>
    </row>
    <row r="16" spans="1:8" x14ac:dyDescent="0.25">
      <c r="B16" s="3">
        <v>39622</v>
      </c>
      <c r="C16">
        <v>12</v>
      </c>
      <c r="D16" t="s">
        <v>6</v>
      </c>
    </row>
    <row r="17" spans="2:4" x14ac:dyDescent="0.25">
      <c r="B17" s="3">
        <v>39626</v>
      </c>
      <c r="C17">
        <v>39</v>
      </c>
      <c r="D17" t="s">
        <v>6</v>
      </c>
    </row>
    <row r="18" spans="2:4" x14ac:dyDescent="0.25">
      <c r="B18" s="3">
        <v>39629</v>
      </c>
      <c r="C18">
        <v>111</v>
      </c>
      <c r="D18" t="s">
        <v>6</v>
      </c>
    </row>
    <row r="19" spans="2:4" x14ac:dyDescent="0.25">
      <c r="B19" s="3">
        <v>39965</v>
      </c>
      <c r="C19">
        <v>9</v>
      </c>
      <c r="D19" t="s">
        <v>6</v>
      </c>
    </row>
    <row r="20" spans="2:4" x14ac:dyDescent="0.25">
      <c r="B20" s="3">
        <v>39973</v>
      </c>
      <c r="C20">
        <v>13</v>
      </c>
      <c r="D20" t="s">
        <v>6</v>
      </c>
    </row>
    <row r="21" spans="2:4" x14ac:dyDescent="0.25">
      <c r="B21" s="3">
        <v>39980</v>
      </c>
      <c r="C21">
        <v>250</v>
      </c>
      <c r="D21" t="s">
        <v>6</v>
      </c>
    </row>
    <row r="22" spans="2:4" x14ac:dyDescent="0.25">
      <c r="B22" s="3">
        <v>39987</v>
      </c>
      <c r="C22">
        <v>52</v>
      </c>
      <c r="D22" t="s">
        <v>6</v>
      </c>
    </row>
    <row r="23" spans="2:4" x14ac:dyDescent="0.25">
      <c r="B23" s="3">
        <v>40336.409722222219</v>
      </c>
      <c r="C23">
        <v>250</v>
      </c>
      <c r="D23" t="s">
        <v>6</v>
      </c>
    </row>
    <row r="24" spans="2:4" x14ac:dyDescent="0.25">
      <c r="B24" s="3">
        <v>40346.472222222219</v>
      </c>
      <c r="C24">
        <v>160</v>
      </c>
      <c r="D24" t="s">
        <v>6</v>
      </c>
    </row>
    <row r="25" spans="2:4" x14ac:dyDescent="0.25">
      <c r="B25" s="3">
        <v>40353.413888888892</v>
      </c>
      <c r="C25">
        <v>390</v>
      </c>
      <c r="D25" t="s">
        <v>6</v>
      </c>
    </row>
    <row r="26" spans="2:4" x14ac:dyDescent="0.25">
      <c r="B26" s="3">
        <v>40359.459722222222</v>
      </c>
      <c r="C26">
        <v>8</v>
      </c>
      <c r="D26" t="s">
        <v>6</v>
      </c>
    </row>
    <row r="27" spans="2:4" x14ac:dyDescent="0.25">
      <c r="B27" s="3">
        <v>40704</v>
      </c>
      <c r="C27" s="5">
        <v>487</v>
      </c>
      <c r="D27" t="s">
        <v>4</v>
      </c>
    </row>
    <row r="28" spans="2:4" x14ac:dyDescent="0.25">
      <c r="B28" s="3">
        <v>40708</v>
      </c>
      <c r="C28" s="5">
        <v>74</v>
      </c>
      <c r="D28" t="s">
        <v>4</v>
      </c>
    </row>
    <row r="29" spans="2:4" x14ac:dyDescent="0.25">
      <c r="B29" s="3">
        <v>40714</v>
      </c>
      <c r="C29" s="5">
        <v>189</v>
      </c>
      <c r="D29" t="s">
        <v>4</v>
      </c>
    </row>
    <row r="30" spans="2:4" x14ac:dyDescent="0.25">
      <c r="B30" s="3">
        <v>40721</v>
      </c>
      <c r="C30" s="5">
        <v>52</v>
      </c>
      <c r="D30" t="s">
        <v>4</v>
      </c>
    </row>
    <row r="31" spans="2:4" x14ac:dyDescent="0.25">
      <c r="B31" s="3">
        <v>41065</v>
      </c>
      <c r="C31" s="5">
        <v>134</v>
      </c>
      <c r="D31" t="s">
        <v>4</v>
      </c>
    </row>
    <row r="32" spans="2:4" x14ac:dyDescent="0.25">
      <c r="B32" s="3">
        <v>41072</v>
      </c>
      <c r="C32" s="5">
        <v>620</v>
      </c>
      <c r="D32" t="s">
        <v>4</v>
      </c>
    </row>
    <row r="33" spans="1:4" x14ac:dyDescent="0.25">
      <c r="B33" s="3">
        <v>41078</v>
      </c>
      <c r="C33" s="5">
        <v>410</v>
      </c>
      <c r="D33" t="s">
        <v>4</v>
      </c>
    </row>
    <row r="34" spans="1:4" x14ac:dyDescent="0.25">
      <c r="B34" s="3">
        <v>41086</v>
      </c>
      <c r="C34" s="5" t="s">
        <v>5</v>
      </c>
      <c r="D34" t="s">
        <v>4</v>
      </c>
    </row>
    <row r="35" spans="1:4" x14ac:dyDescent="0.25">
      <c r="B35" s="3">
        <v>41428</v>
      </c>
      <c r="C35" s="5">
        <v>14000</v>
      </c>
      <c r="D35" t="s">
        <v>4</v>
      </c>
    </row>
    <row r="36" spans="1:4" x14ac:dyDescent="0.25">
      <c r="B36" s="3">
        <v>41429</v>
      </c>
      <c r="C36" s="5">
        <v>285</v>
      </c>
      <c r="D36" t="s">
        <v>4</v>
      </c>
    </row>
    <row r="37" spans="1:4" x14ac:dyDescent="0.25">
      <c r="B37" s="3">
        <v>41436</v>
      </c>
      <c r="C37" s="5">
        <v>1565</v>
      </c>
      <c r="D37" t="s">
        <v>4</v>
      </c>
    </row>
    <row r="38" spans="1:4" x14ac:dyDescent="0.25">
      <c r="B38" s="3">
        <v>41438</v>
      </c>
      <c r="C38" s="5">
        <v>3700</v>
      </c>
      <c r="D38" t="s">
        <v>4</v>
      </c>
    </row>
    <row r="39" spans="1:4" x14ac:dyDescent="0.25">
      <c r="B39" s="3">
        <v>41439</v>
      </c>
      <c r="C39" s="5">
        <f>24000*2</f>
        <v>48000</v>
      </c>
      <c r="D39" t="s">
        <v>4</v>
      </c>
    </row>
    <row r="40" spans="1:4" x14ac:dyDescent="0.25">
      <c r="B40" s="3">
        <v>41439</v>
      </c>
      <c r="C40" s="5">
        <v>240000</v>
      </c>
      <c r="D40" t="s">
        <v>4</v>
      </c>
    </row>
    <row r="41" spans="1:4" x14ac:dyDescent="0.25">
      <c r="B41" s="3">
        <v>41444</v>
      </c>
      <c r="C41" s="5">
        <v>84</v>
      </c>
      <c r="D41" t="s">
        <v>4</v>
      </c>
    </row>
    <row r="42" spans="1:4" x14ac:dyDescent="0.25">
      <c r="B42" s="3">
        <v>41451</v>
      </c>
      <c r="C42" s="5">
        <v>7300</v>
      </c>
      <c r="D42" t="s">
        <v>4</v>
      </c>
    </row>
    <row r="43" spans="1:4" x14ac:dyDescent="0.25">
      <c r="B43" s="3">
        <v>41452</v>
      </c>
      <c r="C43" s="5">
        <v>4100</v>
      </c>
      <c r="D43" t="s">
        <v>4</v>
      </c>
    </row>
    <row r="44" spans="1:4" x14ac:dyDescent="0.25">
      <c r="B44" s="3">
        <v>41453</v>
      </c>
      <c r="C44" s="5">
        <v>1060</v>
      </c>
      <c r="D44" t="s">
        <v>4</v>
      </c>
    </row>
    <row r="45" spans="1:4" x14ac:dyDescent="0.25">
      <c r="B45" s="3"/>
      <c r="C45" s="5"/>
    </row>
    <row r="46" spans="1:4" x14ac:dyDescent="0.25">
      <c r="B46" s="3"/>
      <c r="C46" s="7">
        <f>GEOMEAN(C14:C44)</f>
        <v>370.16914733318657</v>
      </c>
      <c r="D46">
        <f>COUNTA(D14:D44)</f>
        <v>31</v>
      </c>
    </row>
    <row r="48" spans="1:4" x14ac:dyDescent="0.25">
      <c r="A48" t="s">
        <v>14</v>
      </c>
      <c r="B48" s="6" t="s">
        <v>10</v>
      </c>
      <c r="C48" s="6" t="s">
        <v>11</v>
      </c>
      <c r="D48" s="6" t="s">
        <v>2</v>
      </c>
    </row>
    <row r="49" spans="2:4" x14ac:dyDescent="0.25">
      <c r="B49" s="3">
        <v>39638</v>
      </c>
      <c r="C49">
        <v>980</v>
      </c>
      <c r="D49" t="s">
        <v>6</v>
      </c>
    </row>
    <row r="50" spans="2:4" x14ac:dyDescent="0.25">
      <c r="B50" s="3">
        <v>39639</v>
      </c>
      <c r="C50">
        <v>141</v>
      </c>
      <c r="D50" t="s">
        <v>6</v>
      </c>
    </row>
    <row r="51" spans="2:4" x14ac:dyDescent="0.25">
      <c r="B51" s="3">
        <v>39644</v>
      </c>
      <c r="C51">
        <v>105</v>
      </c>
      <c r="D51" t="s">
        <v>6</v>
      </c>
    </row>
    <row r="52" spans="2:4" x14ac:dyDescent="0.25">
      <c r="B52" s="3">
        <v>39650</v>
      </c>
      <c r="C52">
        <v>104</v>
      </c>
      <c r="D52" t="s">
        <v>6</v>
      </c>
    </row>
    <row r="53" spans="2:4" x14ac:dyDescent="0.25">
      <c r="B53" s="3">
        <v>39657</v>
      </c>
      <c r="C53">
        <v>34</v>
      </c>
      <c r="D53" t="s">
        <v>6</v>
      </c>
    </row>
    <row r="54" spans="2:4" x14ac:dyDescent="0.25">
      <c r="B54" s="3">
        <v>39657</v>
      </c>
      <c r="C54">
        <v>60</v>
      </c>
      <c r="D54" t="s">
        <v>6</v>
      </c>
    </row>
    <row r="55" spans="2:4" x14ac:dyDescent="0.25">
      <c r="B55" s="3">
        <v>39995</v>
      </c>
      <c r="C55">
        <v>49</v>
      </c>
      <c r="D55" t="s">
        <v>6</v>
      </c>
    </row>
    <row r="56" spans="2:4" x14ac:dyDescent="0.25">
      <c r="B56" s="3">
        <v>40000</v>
      </c>
      <c r="C56">
        <f>2400*2</f>
        <v>4800</v>
      </c>
      <c r="D56" t="s">
        <v>6</v>
      </c>
    </row>
    <row r="57" spans="2:4" x14ac:dyDescent="0.25">
      <c r="B57" s="3">
        <v>40008</v>
      </c>
      <c r="C57">
        <v>56</v>
      </c>
      <c r="D57" t="s">
        <v>6</v>
      </c>
    </row>
    <row r="58" spans="2:4" x14ac:dyDescent="0.25">
      <c r="B58" s="3">
        <v>40008.533333333333</v>
      </c>
      <c r="C58">
        <v>56</v>
      </c>
      <c r="D58" t="s">
        <v>6</v>
      </c>
    </row>
    <row r="59" spans="2:4" x14ac:dyDescent="0.25">
      <c r="B59" s="3">
        <v>40015</v>
      </c>
      <c r="C59">
        <v>580</v>
      </c>
      <c r="D59" t="s">
        <v>6</v>
      </c>
    </row>
    <row r="60" spans="2:4" x14ac:dyDescent="0.25">
      <c r="B60" s="3">
        <v>40021</v>
      </c>
      <c r="C60">
        <v>46</v>
      </c>
      <c r="D60" t="s">
        <v>6</v>
      </c>
    </row>
    <row r="61" spans="2:4" x14ac:dyDescent="0.25">
      <c r="B61" s="3">
        <v>40021.614583333336</v>
      </c>
      <c r="C61">
        <v>46</v>
      </c>
      <c r="D61" t="s">
        <v>6</v>
      </c>
    </row>
    <row r="62" spans="2:4" x14ac:dyDescent="0.25">
      <c r="B62" s="3">
        <v>40365.504166666666</v>
      </c>
      <c r="C62">
        <v>330</v>
      </c>
      <c r="D62" t="s">
        <v>6</v>
      </c>
    </row>
    <row r="63" spans="2:4" x14ac:dyDescent="0.25">
      <c r="B63" s="3">
        <v>40371.548611111109</v>
      </c>
      <c r="C63">
        <v>330</v>
      </c>
      <c r="D63" t="s">
        <v>6</v>
      </c>
    </row>
    <row r="64" spans="2:4" x14ac:dyDescent="0.25">
      <c r="B64" s="3">
        <v>40378.453472222223</v>
      </c>
      <c r="C64">
        <v>40</v>
      </c>
      <c r="D64" t="s">
        <v>6</v>
      </c>
    </row>
    <row r="65" spans="2:4" x14ac:dyDescent="0.25">
      <c r="B65" s="3">
        <v>40385.46597222222</v>
      </c>
      <c r="C65">
        <v>32</v>
      </c>
      <c r="D65" t="s">
        <v>6</v>
      </c>
    </row>
    <row r="66" spans="2:4" x14ac:dyDescent="0.25">
      <c r="B66" s="3">
        <v>40729</v>
      </c>
      <c r="C66" s="5">
        <v>20</v>
      </c>
      <c r="D66" t="s">
        <v>4</v>
      </c>
    </row>
    <row r="67" spans="2:4" x14ac:dyDescent="0.25">
      <c r="B67" s="3">
        <v>40736</v>
      </c>
      <c r="C67" s="5">
        <v>160</v>
      </c>
      <c r="D67" t="s">
        <v>4</v>
      </c>
    </row>
    <row r="68" spans="2:4" x14ac:dyDescent="0.25">
      <c r="B68" s="3">
        <v>40743</v>
      </c>
      <c r="C68" s="5">
        <v>410</v>
      </c>
      <c r="D68" t="s">
        <v>4</v>
      </c>
    </row>
    <row r="69" spans="2:4" x14ac:dyDescent="0.25">
      <c r="B69" s="3">
        <v>40749</v>
      </c>
      <c r="C69" s="5">
        <v>650</v>
      </c>
      <c r="D69" t="s">
        <v>4</v>
      </c>
    </row>
    <row r="70" spans="2:4" x14ac:dyDescent="0.25">
      <c r="B70" s="3">
        <v>41092</v>
      </c>
      <c r="C70" s="5">
        <v>470</v>
      </c>
      <c r="D70" t="s">
        <v>4</v>
      </c>
    </row>
    <row r="71" spans="2:4" x14ac:dyDescent="0.25">
      <c r="B71" s="3">
        <v>41099</v>
      </c>
      <c r="C71" s="5">
        <v>20</v>
      </c>
      <c r="D71" t="s">
        <v>4</v>
      </c>
    </row>
    <row r="72" spans="2:4" x14ac:dyDescent="0.25">
      <c r="B72" s="3">
        <v>41106</v>
      </c>
      <c r="C72" s="5">
        <v>20</v>
      </c>
      <c r="D72" t="s">
        <v>4</v>
      </c>
    </row>
    <row r="73" spans="2:4" x14ac:dyDescent="0.25">
      <c r="B73" s="3">
        <v>41113</v>
      </c>
      <c r="C73" s="5">
        <v>860</v>
      </c>
      <c r="D73" t="s">
        <v>4</v>
      </c>
    </row>
    <row r="74" spans="2:4" x14ac:dyDescent="0.25">
      <c r="B74" s="3">
        <v>41120</v>
      </c>
      <c r="C74" s="5">
        <v>98</v>
      </c>
      <c r="D74" t="s">
        <v>4</v>
      </c>
    </row>
    <row r="75" spans="2:4" x14ac:dyDescent="0.25">
      <c r="B75" s="3">
        <v>41456</v>
      </c>
      <c r="C75" s="5">
        <v>122</v>
      </c>
      <c r="D75" t="s">
        <v>4</v>
      </c>
    </row>
    <row r="76" spans="2:4" x14ac:dyDescent="0.25">
      <c r="B76" s="3">
        <v>41463</v>
      </c>
      <c r="C76" s="5">
        <v>1500</v>
      </c>
      <c r="D76" t="s">
        <v>4</v>
      </c>
    </row>
    <row r="77" spans="2:4" x14ac:dyDescent="0.25">
      <c r="B77" s="3">
        <v>41464</v>
      </c>
      <c r="C77" s="5">
        <v>620</v>
      </c>
      <c r="D77" t="s">
        <v>4</v>
      </c>
    </row>
    <row r="78" spans="2:4" x14ac:dyDescent="0.25">
      <c r="B78" s="3">
        <v>41470</v>
      </c>
      <c r="C78" s="5">
        <v>250</v>
      </c>
      <c r="D78" t="s">
        <v>4</v>
      </c>
    </row>
    <row r="79" spans="2:4" x14ac:dyDescent="0.25">
      <c r="B79" s="3">
        <v>41477</v>
      </c>
      <c r="C79" s="5">
        <v>1100</v>
      </c>
      <c r="D79" t="s">
        <v>4</v>
      </c>
    </row>
    <row r="80" spans="2:4" x14ac:dyDescent="0.25">
      <c r="B80" s="3">
        <v>41478</v>
      </c>
      <c r="C80" s="5">
        <v>3900</v>
      </c>
      <c r="D80" t="s">
        <v>4</v>
      </c>
    </row>
    <row r="81" spans="1:4" x14ac:dyDescent="0.25">
      <c r="B81" s="3">
        <v>41479</v>
      </c>
      <c r="C81" s="5">
        <v>5</v>
      </c>
      <c r="D81" t="s">
        <v>4</v>
      </c>
    </row>
    <row r="82" spans="1:4" x14ac:dyDescent="0.25">
      <c r="B82" s="3">
        <v>41484</v>
      </c>
      <c r="C82" s="5">
        <v>890</v>
      </c>
      <c r="D82" t="s">
        <v>4</v>
      </c>
    </row>
    <row r="84" spans="1:4" x14ac:dyDescent="0.25">
      <c r="C84" s="7">
        <f>GEOMEAN(C49:C82)</f>
        <v>165.66249279307047</v>
      </c>
      <c r="D84">
        <f>COUNTA(D49:D82)</f>
        <v>34</v>
      </c>
    </row>
    <row r="86" spans="1:4" x14ac:dyDescent="0.25">
      <c r="A86" t="s">
        <v>15</v>
      </c>
      <c r="B86" s="6" t="s">
        <v>10</v>
      </c>
      <c r="C86" s="6" t="s">
        <v>11</v>
      </c>
      <c r="D86" s="6" t="s">
        <v>2</v>
      </c>
    </row>
    <row r="87" spans="1:4" x14ac:dyDescent="0.25">
      <c r="B87" s="3">
        <v>39666</v>
      </c>
      <c r="C87">
        <v>29</v>
      </c>
      <c r="D87" t="s">
        <v>6</v>
      </c>
    </row>
    <row r="88" spans="1:4" x14ac:dyDescent="0.25">
      <c r="B88" s="3">
        <v>39671</v>
      </c>
      <c r="C88">
        <v>1</v>
      </c>
      <c r="D88" t="s">
        <v>6</v>
      </c>
    </row>
    <row r="89" spans="1:4" x14ac:dyDescent="0.25">
      <c r="B89" s="3">
        <v>39678</v>
      </c>
      <c r="C89">
        <v>2</v>
      </c>
      <c r="D89" t="s">
        <v>6</v>
      </c>
    </row>
    <row r="90" spans="1:4" x14ac:dyDescent="0.25">
      <c r="B90" s="3">
        <v>39685</v>
      </c>
      <c r="C90">
        <v>13</v>
      </c>
      <c r="D90" t="s">
        <v>6</v>
      </c>
    </row>
    <row r="91" spans="1:4" x14ac:dyDescent="0.25">
      <c r="B91" s="3">
        <v>40028</v>
      </c>
      <c r="C91">
        <v>1100</v>
      </c>
      <c r="D91" t="s">
        <v>6</v>
      </c>
    </row>
    <row r="92" spans="1:4" x14ac:dyDescent="0.25">
      <c r="B92" s="3">
        <v>40029</v>
      </c>
      <c r="C92">
        <v>30</v>
      </c>
      <c r="D92" t="s">
        <v>6</v>
      </c>
    </row>
    <row r="93" spans="1:4" x14ac:dyDescent="0.25">
      <c r="B93" s="3">
        <v>40030</v>
      </c>
      <c r="C93">
        <v>7</v>
      </c>
      <c r="D93" t="s">
        <v>6</v>
      </c>
    </row>
    <row r="94" spans="1:4" x14ac:dyDescent="0.25">
      <c r="B94" s="3">
        <v>40037</v>
      </c>
      <c r="C94">
        <v>17</v>
      </c>
      <c r="D94" t="s">
        <v>6</v>
      </c>
    </row>
    <row r="95" spans="1:4" x14ac:dyDescent="0.25">
      <c r="B95" s="3">
        <v>40042</v>
      </c>
      <c r="C95">
        <v>980</v>
      </c>
      <c r="D95" t="s">
        <v>6</v>
      </c>
    </row>
    <row r="96" spans="1:4" x14ac:dyDescent="0.25">
      <c r="B96" s="3">
        <v>40043</v>
      </c>
      <c r="C96">
        <v>110</v>
      </c>
      <c r="D96" t="s">
        <v>6</v>
      </c>
    </row>
    <row r="97" spans="2:4" x14ac:dyDescent="0.25">
      <c r="B97" s="3">
        <v>40050</v>
      </c>
      <c r="C97">
        <v>230</v>
      </c>
      <c r="D97" t="s">
        <v>6</v>
      </c>
    </row>
    <row r="98" spans="2:4" x14ac:dyDescent="0.25">
      <c r="B98" s="3">
        <v>40050.46875</v>
      </c>
      <c r="C98">
        <v>260</v>
      </c>
      <c r="D98" t="s">
        <v>6</v>
      </c>
    </row>
    <row r="99" spans="2:4" x14ac:dyDescent="0.25">
      <c r="B99" s="3">
        <v>40392.482638888891</v>
      </c>
      <c r="C99">
        <v>160</v>
      </c>
      <c r="D99" t="s">
        <v>6</v>
      </c>
    </row>
    <row r="100" spans="2:4" x14ac:dyDescent="0.25">
      <c r="B100" s="3">
        <v>40399.520833333336</v>
      </c>
      <c r="C100">
        <f>2400*2</f>
        <v>4800</v>
      </c>
      <c r="D100" t="s">
        <v>6</v>
      </c>
    </row>
    <row r="101" spans="2:4" x14ac:dyDescent="0.25">
      <c r="B101" s="3">
        <v>40406.561805555553</v>
      </c>
      <c r="C101">
        <v>61</v>
      </c>
      <c r="D101" t="s">
        <v>6</v>
      </c>
    </row>
    <row r="102" spans="2:4" x14ac:dyDescent="0.25">
      <c r="B102" s="3">
        <v>40414.534722222219</v>
      </c>
      <c r="C102">
        <v>490</v>
      </c>
      <c r="D102" t="s">
        <v>6</v>
      </c>
    </row>
    <row r="103" spans="2:4" x14ac:dyDescent="0.25">
      <c r="B103" s="3">
        <v>40757</v>
      </c>
      <c r="C103" s="5">
        <v>107</v>
      </c>
      <c r="D103" t="s">
        <v>4</v>
      </c>
    </row>
    <row r="104" spans="2:4" x14ac:dyDescent="0.25">
      <c r="B104" s="3">
        <v>40763</v>
      </c>
      <c r="C104" s="5">
        <v>84</v>
      </c>
      <c r="D104" t="s">
        <v>4</v>
      </c>
    </row>
    <row r="105" spans="2:4" x14ac:dyDescent="0.25">
      <c r="B105" s="3">
        <v>40770</v>
      </c>
      <c r="C105" s="5">
        <v>134</v>
      </c>
      <c r="D105" t="s">
        <v>4</v>
      </c>
    </row>
    <row r="106" spans="2:4" x14ac:dyDescent="0.25">
      <c r="B106" s="3">
        <v>40777</v>
      </c>
      <c r="C106" s="5">
        <v>20</v>
      </c>
      <c r="D106" t="s">
        <v>4</v>
      </c>
    </row>
    <row r="107" spans="2:4" x14ac:dyDescent="0.25">
      <c r="B107" s="3">
        <v>40784</v>
      </c>
      <c r="C107" s="5">
        <v>10</v>
      </c>
      <c r="D107" t="s">
        <v>4</v>
      </c>
    </row>
    <row r="108" spans="2:4" x14ac:dyDescent="0.25">
      <c r="B108" s="3">
        <v>41128</v>
      </c>
      <c r="C108" s="5">
        <v>52</v>
      </c>
      <c r="D108" t="s">
        <v>4</v>
      </c>
    </row>
    <row r="109" spans="2:4" x14ac:dyDescent="0.25">
      <c r="B109" s="3">
        <v>41134</v>
      </c>
      <c r="C109" s="5">
        <v>10</v>
      </c>
      <c r="D109" t="s">
        <v>4</v>
      </c>
    </row>
    <row r="110" spans="2:4" x14ac:dyDescent="0.25">
      <c r="B110" s="3">
        <v>41141</v>
      </c>
      <c r="C110" s="5">
        <v>97</v>
      </c>
      <c r="D110" t="s">
        <v>4</v>
      </c>
    </row>
    <row r="111" spans="2:4" x14ac:dyDescent="0.25">
      <c r="B111" s="3">
        <v>41148</v>
      </c>
      <c r="C111" s="5">
        <v>31</v>
      </c>
      <c r="D111" t="s">
        <v>4</v>
      </c>
    </row>
    <row r="112" spans="2:4" x14ac:dyDescent="0.25">
      <c r="B112" s="3">
        <v>41493</v>
      </c>
      <c r="C112" s="5">
        <v>470</v>
      </c>
      <c r="D112" t="s">
        <v>4</v>
      </c>
    </row>
    <row r="113" spans="1:4" x14ac:dyDescent="0.25">
      <c r="B113" s="3">
        <v>41498</v>
      </c>
      <c r="C113" s="5">
        <v>4400</v>
      </c>
      <c r="D113" t="s">
        <v>4</v>
      </c>
    </row>
    <row r="114" spans="1:4" x14ac:dyDescent="0.25">
      <c r="B114" s="3">
        <v>41499</v>
      </c>
      <c r="C114" s="5">
        <v>600</v>
      </c>
      <c r="D114" t="s">
        <v>4</v>
      </c>
    </row>
    <row r="115" spans="1:4" x14ac:dyDescent="0.25">
      <c r="B115" s="3">
        <v>41505</v>
      </c>
      <c r="C115" s="5">
        <v>20</v>
      </c>
      <c r="D115" t="s">
        <v>4</v>
      </c>
    </row>
    <row r="116" spans="1:4" x14ac:dyDescent="0.25">
      <c r="B116" s="3">
        <v>41513</v>
      </c>
      <c r="C116" s="5">
        <v>260</v>
      </c>
      <c r="D116" t="s">
        <v>4</v>
      </c>
    </row>
    <row r="118" spans="1:4" x14ac:dyDescent="0.25">
      <c r="C118" s="7">
        <f>GEOMEAN(C87:C116)</f>
        <v>79.599309949598222</v>
      </c>
      <c r="D118">
        <f>COUNTA(D87:D116)</f>
        <v>30</v>
      </c>
    </row>
    <row r="120" spans="1:4" x14ac:dyDescent="0.25">
      <c r="A120" t="s">
        <v>16</v>
      </c>
      <c r="B120" s="6" t="s">
        <v>10</v>
      </c>
      <c r="C120" s="6" t="s">
        <v>11</v>
      </c>
      <c r="D120" s="6" t="s">
        <v>2</v>
      </c>
    </row>
    <row r="121" spans="1:4" x14ac:dyDescent="0.25">
      <c r="B121" s="3">
        <v>40059</v>
      </c>
      <c r="C121">
        <v>16</v>
      </c>
      <c r="D121" t="s">
        <v>6</v>
      </c>
    </row>
    <row r="123" spans="1:4" x14ac:dyDescent="0.25">
      <c r="B123" s="3"/>
    </row>
  </sheetData>
  <sortState ref="A14:D43">
    <sortCondition ref="B14:B4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25"/>
  <sheetViews>
    <sheetView topLeftCell="A109" workbookViewId="0">
      <selection activeCell="E120" sqref="E120"/>
    </sheetView>
  </sheetViews>
  <sheetFormatPr defaultRowHeight="15" x14ac:dyDescent="0.25"/>
  <cols>
    <col min="1" max="2" width="15.85546875" bestFit="1" customWidth="1"/>
    <col min="3" max="3" width="13.7109375" bestFit="1" customWidth="1"/>
    <col min="6" max="6" width="10.85546875" bestFit="1" customWidth="1"/>
    <col min="8" max="8" width="11.5703125" bestFit="1" customWidth="1"/>
    <col min="9" max="9" width="11.285156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28</v>
      </c>
      <c r="C2" t="s">
        <v>27</v>
      </c>
      <c r="D2">
        <v>803700</v>
      </c>
      <c r="E2">
        <v>1527156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2"/>
      <c r="H5" s="13"/>
    </row>
    <row r="6" spans="1:8" x14ac:dyDescent="0.25">
      <c r="B6" s="2">
        <v>41051</v>
      </c>
      <c r="C6">
        <v>5</v>
      </c>
      <c r="D6" t="s">
        <v>4</v>
      </c>
      <c r="F6" s="10" t="s">
        <v>13</v>
      </c>
      <c r="G6" s="15">
        <f>C42</f>
        <v>40.544780613020677</v>
      </c>
      <c r="H6" s="16">
        <f>D42</f>
        <v>29</v>
      </c>
    </row>
    <row r="7" spans="1:8" x14ac:dyDescent="0.25">
      <c r="B7" s="2">
        <v>41059</v>
      </c>
      <c r="C7">
        <v>31</v>
      </c>
      <c r="D7" t="s">
        <v>4</v>
      </c>
      <c r="F7" s="10" t="s">
        <v>14</v>
      </c>
      <c r="G7" s="12">
        <f>C81</f>
        <v>41.636791617858783</v>
      </c>
      <c r="H7" s="13">
        <f>D81</f>
        <v>35</v>
      </c>
    </row>
    <row r="8" spans="1:8" x14ac:dyDescent="0.25">
      <c r="B8" s="2">
        <v>41415</v>
      </c>
      <c r="C8" s="5">
        <v>240</v>
      </c>
      <c r="F8" s="10" t="s">
        <v>17</v>
      </c>
      <c r="G8" s="12">
        <f>C121</f>
        <v>49.353638425040366</v>
      </c>
      <c r="H8" s="13">
        <f>D121</f>
        <v>36</v>
      </c>
    </row>
    <row r="9" spans="1:8" x14ac:dyDescent="0.25">
      <c r="B9" s="2">
        <v>41423</v>
      </c>
      <c r="C9" s="5">
        <v>148</v>
      </c>
      <c r="F9" s="10" t="s">
        <v>16</v>
      </c>
      <c r="G9" s="12"/>
      <c r="H9" s="13"/>
    </row>
    <row r="10" spans="1:8" x14ac:dyDescent="0.25">
      <c r="B10" s="22"/>
      <c r="C10" s="23"/>
      <c r="F10" s="10"/>
      <c r="G10" s="12"/>
      <c r="H10" s="13"/>
    </row>
    <row r="11" spans="1:8" x14ac:dyDescent="0.25">
      <c r="A11" t="s">
        <v>13</v>
      </c>
      <c r="B11" s="6" t="s">
        <v>10</v>
      </c>
      <c r="C11" s="6" t="s">
        <v>11</v>
      </c>
      <c r="D11" s="6" t="s">
        <v>2</v>
      </c>
    </row>
    <row r="12" spans="1:8" x14ac:dyDescent="0.25">
      <c r="B12" s="2">
        <v>39610</v>
      </c>
      <c r="C12">
        <v>57</v>
      </c>
      <c r="D12" t="s">
        <v>6</v>
      </c>
    </row>
    <row r="13" spans="1:8" x14ac:dyDescent="0.25">
      <c r="B13" s="2">
        <v>39615</v>
      </c>
      <c r="C13">
        <v>4</v>
      </c>
      <c r="D13" t="s">
        <v>6</v>
      </c>
    </row>
    <row r="14" spans="1:8" x14ac:dyDescent="0.25">
      <c r="B14" s="2">
        <v>39629</v>
      </c>
      <c r="C14">
        <v>12</v>
      </c>
      <c r="D14" t="s">
        <v>6</v>
      </c>
    </row>
    <row r="15" spans="1:8" x14ac:dyDescent="0.25">
      <c r="B15" s="2">
        <v>39981</v>
      </c>
      <c r="C15">
        <v>21</v>
      </c>
      <c r="D15" t="s">
        <v>6</v>
      </c>
    </row>
    <row r="16" spans="1:8" x14ac:dyDescent="0.25">
      <c r="B16" s="2">
        <v>39987</v>
      </c>
      <c r="C16">
        <v>35</v>
      </c>
      <c r="D16" t="s">
        <v>6</v>
      </c>
    </row>
    <row r="17" spans="2:4" x14ac:dyDescent="0.25">
      <c r="B17" s="2">
        <v>40346.494444444441</v>
      </c>
      <c r="C17">
        <v>460</v>
      </c>
      <c r="D17" t="s">
        <v>6</v>
      </c>
    </row>
    <row r="18" spans="2:4" x14ac:dyDescent="0.25">
      <c r="B18" s="2">
        <v>40352.595833333333</v>
      </c>
      <c r="C18">
        <f>2400*2</f>
        <v>4800</v>
      </c>
      <c r="D18" t="s">
        <v>6</v>
      </c>
    </row>
    <row r="19" spans="2:4" x14ac:dyDescent="0.25">
      <c r="B19" s="2">
        <v>40353.428472222222</v>
      </c>
      <c r="C19">
        <v>23</v>
      </c>
      <c r="D19" t="s">
        <v>6</v>
      </c>
    </row>
    <row r="20" spans="2:4" x14ac:dyDescent="0.25">
      <c r="B20" s="2">
        <v>40359.478472222225</v>
      </c>
      <c r="C20">
        <v>4</v>
      </c>
      <c r="D20" t="s">
        <v>6</v>
      </c>
    </row>
    <row r="21" spans="2:4" x14ac:dyDescent="0.25">
      <c r="B21" s="2">
        <v>40704</v>
      </c>
      <c r="C21">
        <v>41</v>
      </c>
      <c r="D21" t="s">
        <v>4</v>
      </c>
    </row>
    <row r="22" spans="2:4" x14ac:dyDescent="0.25">
      <c r="B22" s="2">
        <v>40707</v>
      </c>
      <c r="C22">
        <v>63</v>
      </c>
      <c r="D22" t="s">
        <v>4</v>
      </c>
    </row>
    <row r="23" spans="2:4" x14ac:dyDescent="0.25">
      <c r="B23" s="2">
        <v>40714</v>
      </c>
      <c r="C23">
        <v>10</v>
      </c>
      <c r="D23" t="s">
        <v>4</v>
      </c>
    </row>
    <row r="24" spans="2:4" x14ac:dyDescent="0.25">
      <c r="B24" s="2">
        <v>40721</v>
      </c>
      <c r="C24">
        <v>30</v>
      </c>
      <c r="D24" t="s">
        <v>4</v>
      </c>
    </row>
    <row r="25" spans="2:4" x14ac:dyDescent="0.25">
      <c r="B25" s="2">
        <v>41064</v>
      </c>
      <c r="C25">
        <v>31</v>
      </c>
      <c r="D25" t="s">
        <v>4</v>
      </c>
    </row>
    <row r="26" spans="2:4" x14ac:dyDescent="0.25">
      <c r="B26" s="2">
        <v>41066</v>
      </c>
      <c r="C26">
        <v>20</v>
      </c>
      <c r="D26" t="s">
        <v>4</v>
      </c>
    </row>
    <row r="27" spans="2:4" x14ac:dyDescent="0.25">
      <c r="B27" s="2">
        <v>41068</v>
      </c>
      <c r="C27">
        <v>10</v>
      </c>
      <c r="D27" t="s">
        <v>4</v>
      </c>
    </row>
    <row r="28" spans="2:4" x14ac:dyDescent="0.25">
      <c r="B28" s="2">
        <v>41071</v>
      </c>
      <c r="C28">
        <v>180</v>
      </c>
      <c r="D28" t="s">
        <v>4</v>
      </c>
    </row>
    <row r="29" spans="2:4" x14ac:dyDescent="0.25">
      <c r="B29" s="2">
        <v>41073</v>
      </c>
      <c r="C29">
        <v>16</v>
      </c>
      <c r="D29" t="s">
        <v>4</v>
      </c>
    </row>
    <row r="30" spans="2:4" x14ac:dyDescent="0.25">
      <c r="B30" s="2">
        <v>41075</v>
      </c>
      <c r="C30">
        <v>10</v>
      </c>
      <c r="D30" t="s">
        <v>4</v>
      </c>
    </row>
    <row r="31" spans="2:4" x14ac:dyDescent="0.25">
      <c r="B31" s="2">
        <v>41078</v>
      </c>
      <c r="C31">
        <v>20</v>
      </c>
      <c r="D31" t="s">
        <v>4</v>
      </c>
    </row>
    <row r="32" spans="2:4" x14ac:dyDescent="0.25">
      <c r="B32" s="2">
        <v>41080</v>
      </c>
      <c r="C32">
        <v>5</v>
      </c>
      <c r="D32" t="s">
        <v>4</v>
      </c>
    </row>
    <row r="33" spans="1:4" x14ac:dyDescent="0.25">
      <c r="B33" s="2">
        <v>41082</v>
      </c>
      <c r="C33">
        <v>73</v>
      </c>
      <c r="D33" t="s">
        <v>4</v>
      </c>
    </row>
    <row r="34" spans="1:4" x14ac:dyDescent="0.25">
      <c r="B34" s="2">
        <v>41085</v>
      </c>
      <c r="C34">
        <v>75</v>
      </c>
      <c r="D34" t="s">
        <v>4</v>
      </c>
    </row>
    <row r="35" spans="1:4" x14ac:dyDescent="0.25">
      <c r="B35" s="2">
        <v>41087</v>
      </c>
      <c r="C35">
        <v>41</v>
      </c>
      <c r="D35" t="s">
        <v>4</v>
      </c>
    </row>
    <row r="36" spans="1:4" x14ac:dyDescent="0.25">
      <c r="B36" s="2">
        <v>41089</v>
      </c>
      <c r="C36">
        <v>285</v>
      </c>
      <c r="D36" t="s">
        <v>4</v>
      </c>
    </row>
    <row r="37" spans="1:4" x14ac:dyDescent="0.25">
      <c r="B37" s="3">
        <v>41428</v>
      </c>
      <c r="C37" s="5">
        <v>31</v>
      </c>
      <c r="D37" t="s">
        <v>4</v>
      </c>
    </row>
    <row r="38" spans="1:4" x14ac:dyDescent="0.25">
      <c r="B38" s="3">
        <v>41436</v>
      </c>
      <c r="C38" s="5">
        <v>422</v>
      </c>
      <c r="D38" t="s">
        <v>4</v>
      </c>
    </row>
    <row r="39" spans="1:4" x14ac:dyDescent="0.25">
      <c r="B39" s="3">
        <v>41443</v>
      </c>
      <c r="C39" s="5">
        <v>41</v>
      </c>
      <c r="D39" t="s">
        <v>4</v>
      </c>
    </row>
    <row r="40" spans="1:4" x14ac:dyDescent="0.25">
      <c r="B40" s="3">
        <v>41449</v>
      </c>
      <c r="C40" s="5">
        <v>220</v>
      </c>
      <c r="D40" t="s">
        <v>4</v>
      </c>
    </row>
    <row r="42" spans="1:4" x14ac:dyDescent="0.25">
      <c r="C42" s="7">
        <f>GEOMEAN(C12:C40)</f>
        <v>40.544780613020677</v>
      </c>
      <c r="D42">
        <f>COUNTA(D12:D40)</f>
        <v>29</v>
      </c>
    </row>
    <row r="44" spans="1:4" x14ac:dyDescent="0.25">
      <c r="A44" t="s">
        <v>14</v>
      </c>
      <c r="B44" s="6" t="s">
        <v>10</v>
      </c>
      <c r="C44" s="6" t="s">
        <v>11</v>
      </c>
      <c r="D44" s="6" t="s">
        <v>2</v>
      </c>
    </row>
    <row r="45" spans="1:4" x14ac:dyDescent="0.25">
      <c r="B45" s="2">
        <v>39638</v>
      </c>
      <c r="C45">
        <v>1</v>
      </c>
      <c r="D45" t="s">
        <v>6</v>
      </c>
    </row>
    <row r="46" spans="1:4" x14ac:dyDescent="0.25">
      <c r="B46" s="2">
        <v>39643</v>
      </c>
      <c r="C46">
        <v>4</v>
      </c>
      <c r="D46" t="s">
        <v>6</v>
      </c>
    </row>
    <row r="47" spans="1:4" x14ac:dyDescent="0.25">
      <c r="B47" s="2">
        <v>39650</v>
      </c>
      <c r="C47">
        <v>4</v>
      </c>
      <c r="D47" t="s">
        <v>6</v>
      </c>
    </row>
    <row r="48" spans="1:4" x14ac:dyDescent="0.25">
      <c r="B48" s="2">
        <v>39995.613194444442</v>
      </c>
      <c r="C48">
        <v>24</v>
      </c>
      <c r="D48" t="s">
        <v>6</v>
      </c>
    </row>
    <row r="49" spans="2:4" x14ac:dyDescent="0.25">
      <c r="B49" s="2">
        <v>40000.584027777775</v>
      </c>
      <c r="C49">
        <v>63</v>
      </c>
      <c r="D49" t="s">
        <v>6</v>
      </c>
    </row>
    <row r="50" spans="2:4" x14ac:dyDescent="0.25">
      <c r="B50" s="2">
        <v>40008.5</v>
      </c>
      <c r="C50">
        <v>14</v>
      </c>
      <c r="D50" t="s">
        <v>6</v>
      </c>
    </row>
    <row r="51" spans="2:4" x14ac:dyDescent="0.25">
      <c r="B51" s="2">
        <v>40015.504166666666</v>
      </c>
      <c r="C51">
        <v>17</v>
      </c>
      <c r="D51" t="s">
        <v>6</v>
      </c>
    </row>
    <row r="52" spans="2:4" x14ac:dyDescent="0.25">
      <c r="B52" s="2">
        <v>40022.527777777781</v>
      </c>
      <c r="C52">
        <v>20</v>
      </c>
      <c r="D52" t="s">
        <v>6</v>
      </c>
    </row>
    <row r="53" spans="2:4" x14ac:dyDescent="0.25">
      <c r="B53" s="2">
        <v>40365.511111111111</v>
      </c>
      <c r="C53">
        <v>11</v>
      </c>
      <c r="D53" t="s">
        <v>6</v>
      </c>
    </row>
    <row r="54" spans="2:4" x14ac:dyDescent="0.25">
      <c r="B54" s="2">
        <v>40371.0625</v>
      </c>
      <c r="C54">
        <v>25</v>
      </c>
      <c r="D54" t="s">
        <v>6</v>
      </c>
    </row>
    <row r="55" spans="2:4" x14ac:dyDescent="0.25">
      <c r="B55" s="2">
        <v>40378.469444444447</v>
      </c>
      <c r="C55">
        <v>100</v>
      </c>
      <c r="D55" t="s">
        <v>6</v>
      </c>
    </row>
    <row r="56" spans="2:4" x14ac:dyDescent="0.25">
      <c r="B56" s="2">
        <v>40385.480555555558</v>
      </c>
      <c r="C56">
        <v>490</v>
      </c>
      <c r="D56" t="s">
        <v>6</v>
      </c>
    </row>
    <row r="57" spans="2:4" x14ac:dyDescent="0.25">
      <c r="B57" s="2">
        <v>40729</v>
      </c>
      <c r="C57">
        <v>148</v>
      </c>
      <c r="D57" t="s">
        <v>4</v>
      </c>
    </row>
    <row r="58" spans="2:4" x14ac:dyDescent="0.25">
      <c r="B58" s="2">
        <v>40736</v>
      </c>
      <c r="C58">
        <v>10</v>
      </c>
      <c r="D58" t="s">
        <v>4</v>
      </c>
    </row>
    <row r="59" spans="2:4" x14ac:dyDescent="0.25">
      <c r="B59" s="2">
        <v>40744</v>
      </c>
      <c r="C59">
        <v>10</v>
      </c>
      <c r="D59" t="s">
        <v>4</v>
      </c>
    </row>
    <row r="60" spans="2:4" x14ac:dyDescent="0.25">
      <c r="B60" s="2">
        <v>40749</v>
      </c>
      <c r="C60">
        <v>74</v>
      </c>
      <c r="D60" t="s">
        <v>4</v>
      </c>
    </row>
    <row r="61" spans="2:4" x14ac:dyDescent="0.25">
      <c r="B61" s="2">
        <v>41092</v>
      </c>
      <c r="C61">
        <v>52</v>
      </c>
      <c r="D61" t="s">
        <v>4</v>
      </c>
    </row>
    <row r="62" spans="2:4" x14ac:dyDescent="0.25">
      <c r="B62" s="2">
        <v>41095</v>
      </c>
      <c r="C62">
        <v>110</v>
      </c>
      <c r="D62" t="s">
        <v>4</v>
      </c>
    </row>
    <row r="63" spans="2:4" x14ac:dyDescent="0.25">
      <c r="B63" s="2">
        <v>41099</v>
      </c>
      <c r="C63">
        <v>10</v>
      </c>
      <c r="D63" t="s">
        <v>4</v>
      </c>
    </row>
    <row r="64" spans="2:4" x14ac:dyDescent="0.25">
      <c r="B64" s="2">
        <v>41106</v>
      </c>
      <c r="C64">
        <v>20</v>
      </c>
      <c r="D64" t="s">
        <v>4</v>
      </c>
    </row>
    <row r="65" spans="2:4" x14ac:dyDescent="0.25">
      <c r="B65" s="2">
        <v>41109</v>
      </c>
      <c r="C65">
        <v>890</v>
      </c>
      <c r="D65" t="s">
        <v>4</v>
      </c>
    </row>
    <row r="66" spans="2:4" x14ac:dyDescent="0.25">
      <c r="B66" s="2">
        <v>41110</v>
      </c>
      <c r="C66">
        <v>10</v>
      </c>
      <c r="D66" t="s">
        <v>4</v>
      </c>
    </row>
    <row r="67" spans="2:4" x14ac:dyDescent="0.25">
      <c r="B67" s="2">
        <v>41114</v>
      </c>
      <c r="C67">
        <v>5</v>
      </c>
      <c r="D67" t="s">
        <v>4</v>
      </c>
    </row>
    <row r="68" spans="2:4" x14ac:dyDescent="0.25">
      <c r="B68" s="2">
        <v>41115</v>
      </c>
      <c r="C68">
        <v>10</v>
      </c>
      <c r="D68" t="s">
        <v>4</v>
      </c>
    </row>
    <row r="69" spans="2:4" x14ac:dyDescent="0.25">
      <c r="B69" s="2">
        <v>41117</v>
      </c>
      <c r="C69">
        <v>170</v>
      </c>
      <c r="D69" t="s">
        <v>4</v>
      </c>
    </row>
    <row r="70" spans="2:4" x14ac:dyDescent="0.25">
      <c r="B70" s="2">
        <v>41121</v>
      </c>
      <c r="C70">
        <v>41</v>
      </c>
      <c r="D70" t="s">
        <v>4</v>
      </c>
    </row>
    <row r="71" spans="2:4" x14ac:dyDescent="0.25">
      <c r="B71" s="3">
        <v>41456</v>
      </c>
      <c r="C71" s="5">
        <v>216</v>
      </c>
      <c r="D71" t="s">
        <v>4</v>
      </c>
    </row>
    <row r="72" spans="2:4" x14ac:dyDescent="0.25">
      <c r="B72" s="3">
        <v>41463</v>
      </c>
      <c r="C72" s="5">
        <v>20</v>
      </c>
      <c r="D72" t="s">
        <v>4</v>
      </c>
    </row>
    <row r="73" spans="2:4" x14ac:dyDescent="0.25">
      <c r="B73" s="3">
        <v>41470</v>
      </c>
      <c r="C73" s="5">
        <f>(290+200)/2</f>
        <v>245</v>
      </c>
      <c r="D73" t="s">
        <v>4</v>
      </c>
    </row>
    <row r="74" spans="2:4" x14ac:dyDescent="0.25">
      <c r="B74" s="3">
        <v>41471</v>
      </c>
      <c r="C74" s="5">
        <v>130</v>
      </c>
      <c r="D74" t="s">
        <v>4</v>
      </c>
    </row>
    <row r="75" spans="2:4" x14ac:dyDescent="0.25">
      <c r="B75" s="3">
        <v>41473</v>
      </c>
      <c r="C75" s="5">
        <v>2600</v>
      </c>
      <c r="D75" t="s">
        <v>4</v>
      </c>
    </row>
    <row r="76" spans="2:4" x14ac:dyDescent="0.25">
      <c r="B76" s="3">
        <v>41474</v>
      </c>
      <c r="C76" s="5">
        <v>110</v>
      </c>
      <c r="D76" t="s">
        <v>4</v>
      </c>
    </row>
    <row r="77" spans="2:4" x14ac:dyDescent="0.25">
      <c r="B77" s="3">
        <v>41477</v>
      </c>
      <c r="C77" s="5">
        <v>1500</v>
      </c>
      <c r="D77" t="s">
        <v>4</v>
      </c>
    </row>
    <row r="78" spans="2:4" x14ac:dyDescent="0.25">
      <c r="B78" s="3">
        <v>41478</v>
      </c>
      <c r="C78" s="5">
        <v>270</v>
      </c>
      <c r="D78" t="s">
        <v>4</v>
      </c>
    </row>
    <row r="79" spans="2:4" x14ac:dyDescent="0.25">
      <c r="B79" s="3">
        <v>41484</v>
      </c>
      <c r="C79" s="5">
        <v>5</v>
      </c>
      <c r="D79" t="s">
        <v>4</v>
      </c>
    </row>
    <row r="81" spans="1:4" x14ac:dyDescent="0.25">
      <c r="C81" s="7">
        <f>GEOMEAN(C45:C79)</f>
        <v>41.636791617858783</v>
      </c>
      <c r="D81">
        <f>COUNTA(D45:D79)</f>
        <v>35</v>
      </c>
    </row>
    <row r="83" spans="1:4" x14ac:dyDescent="0.25">
      <c r="A83" t="s">
        <v>15</v>
      </c>
      <c r="B83" s="6" t="s">
        <v>10</v>
      </c>
      <c r="C83" s="6" t="s">
        <v>11</v>
      </c>
      <c r="D83" s="6" t="s">
        <v>2</v>
      </c>
    </row>
    <row r="84" spans="1:4" x14ac:dyDescent="0.25">
      <c r="B84" s="2">
        <v>39665</v>
      </c>
      <c r="C84">
        <v>3</v>
      </c>
      <c r="D84" t="s">
        <v>6</v>
      </c>
    </row>
    <row r="85" spans="1:4" x14ac:dyDescent="0.25">
      <c r="B85" s="2">
        <v>39671</v>
      </c>
      <c r="C85">
        <v>1</v>
      </c>
      <c r="D85" t="s">
        <v>6</v>
      </c>
    </row>
    <row r="86" spans="1:4" x14ac:dyDescent="0.25">
      <c r="B86" s="2">
        <v>39678</v>
      </c>
      <c r="C86">
        <v>21</v>
      </c>
      <c r="D86" t="s">
        <v>6</v>
      </c>
    </row>
    <row r="87" spans="1:4" x14ac:dyDescent="0.25">
      <c r="B87" s="2">
        <v>39685</v>
      </c>
      <c r="C87">
        <v>0.5</v>
      </c>
      <c r="D87" t="s">
        <v>6</v>
      </c>
    </row>
    <row r="88" spans="1:4" x14ac:dyDescent="0.25">
      <c r="B88" s="2">
        <v>40029.482638888891</v>
      </c>
      <c r="C88">
        <v>60</v>
      </c>
      <c r="D88" t="s">
        <v>6</v>
      </c>
    </row>
    <row r="89" spans="1:4" x14ac:dyDescent="0.25">
      <c r="B89" s="2">
        <v>40037.434027777781</v>
      </c>
      <c r="C89">
        <v>12</v>
      </c>
      <c r="D89" t="s">
        <v>6</v>
      </c>
    </row>
    <row r="90" spans="1:4" x14ac:dyDescent="0.25">
      <c r="B90" s="2">
        <v>40043.597222222219</v>
      </c>
      <c r="C90">
        <v>15</v>
      </c>
      <c r="D90" t="s">
        <v>6</v>
      </c>
    </row>
    <row r="91" spans="1:4" x14ac:dyDescent="0.25">
      <c r="B91" s="2">
        <v>40050.486111111109</v>
      </c>
      <c r="C91">
        <v>310</v>
      </c>
      <c r="D91" t="s">
        <v>6</v>
      </c>
    </row>
    <row r="92" spans="1:4" x14ac:dyDescent="0.25">
      <c r="B92" s="2">
        <v>40392.501388888886</v>
      </c>
      <c r="C92">
        <v>75</v>
      </c>
      <c r="D92" t="s">
        <v>6</v>
      </c>
    </row>
    <row r="93" spans="1:4" x14ac:dyDescent="0.25">
      <c r="B93" s="2">
        <v>40399.533333333333</v>
      </c>
      <c r="C93">
        <v>1400</v>
      </c>
      <c r="D93" t="s">
        <v>6</v>
      </c>
    </row>
    <row r="94" spans="1:4" x14ac:dyDescent="0.25">
      <c r="B94" s="2">
        <v>40406.574305555558</v>
      </c>
      <c r="C94">
        <v>4</v>
      </c>
      <c r="D94" t="s">
        <v>6</v>
      </c>
    </row>
    <row r="95" spans="1:4" x14ac:dyDescent="0.25">
      <c r="B95" s="2">
        <v>40414.54791666667</v>
      </c>
      <c r="C95">
        <v>23</v>
      </c>
      <c r="D95" t="s">
        <v>6</v>
      </c>
    </row>
    <row r="96" spans="1:4" x14ac:dyDescent="0.25">
      <c r="B96" s="2">
        <v>40421.600694444445</v>
      </c>
      <c r="C96">
        <v>77</v>
      </c>
      <c r="D96" t="s">
        <v>6</v>
      </c>
    </row>
    <row r="97" spans="2:4" x14ac:dyDescent="0.25">
      <c r="B97" s="2">
        <v>40757</v>
      </c>
      <c r="C97">
        <v>471</v>
      </c>
      <c r="D97" t="s">
        <v>4</v>
      </c>
    </row>
    <row r="98" spans="2:4" x14ac:dyDescent="0.25">
      <c r="B98" s="2">
        <v>40765</v>
      </c>
      <c r="C98">
        <v>108</v>
      </c>
      <c r="D98" t="s">
        <v>4</v>
      </c>
    </row>
    <row r="99" spans="2:4" x14ac:dyDescent="0.25">
      <c r="B99" s="2">
        <v>40772</v>
      </c>
      <c r="C99">
        <v>5</v>
      </c>
      <c r="D99" t="s">
        <v>4</v>
      </c>
    </row>
    <row r="100" spans="2:4" x14ac:dyDescent="0.25">
      <c r="B100" s="2">
        <v>40777</v>
      </c>
      <c r="C100">
        <v>31</v>
      </c>
      <c r="D100" t="s">
        <v>4</v>
      </c>
    </row>
    <row r="101" spans="2:4" x14ac:dyDescent="0.25">
      <c r="B101" s="2">
        <v>40784</v>
      </c>
      <c r="C101">
        <v>414</v>
      </c>
      <c r="D101" t="s">
        <v>4</v>
      </c>
    </row>
    <row r="102" spans="2:4" x14ac:dyDescent="0.25">
      <c r="B102" s="2">
        <v>41122</v>
      </c>
      <c r="C102">
        <v>120</v>
      </c>
      <c r="D102" t="s">
        <v>4</v>
      </c>
    </row>
    <row r="103" spans="2:4" x14ac:dyDescent="0.25">
      <c r="B103" s="2">
        <v>41123</v>
      </c>
      <c r="C103">
        <v>97</v>
      </c>
      <c r="D103" t="s">
        <v>4</v>
      </c>
    </row>
    <row r="104" spans="2:4" x14ac:dyDescent="0.25">
      <c r="B104" s="2">
        <v>41128</v>
      </c>
      <c r="C104">
        <v>10</v>
      </c>
      <c r="D104" t="s">
        <v>4</v>
      </c>
    </row>
    <row r="105" spans="2:4" x14ac:dyDescent="0.25">
      <c r="B105" s="2">
        <v>41129</v>
      </c>
      <c r="C105">
        <v>200</v>
      </c>
      <c r="D105" t="s">
        <v>4</v>
      </c>
    </row>
    <row r="106" spans="2:4" x14ac:dyDescent="0.25">
      <c r="B106" s="2">
        <v>41130</v>
      </c>
      <c r="C106">
        <v>98</v>
      </c>
      <c r="D106" t="s">
        <v>4</v>
      </c>
    </row>
    <row r="107" spans="2:4" x14ac:dyDescent="0.25">
      <c r="B107" s="2">
        <v>41136</v>
      </c>
      <c r="C107">
        <v>31</v>
      </c>
      <c r="D107" t="s">
        <v>4</v>
      </c>
    </row>
    <row r="108" spans="2:4" x14ac:dyDescent="0.25">
      <c r="B108" s="2">
        <v>41137</v>
      </c>
      <c r="C108">
        <v>1200</v>
      </c>
      <c r="D108" t="s">
        <v>4</v>
      </c>
    </row>
    <row r="109" spans="2:4" x14ac:dyDescent="0.25">
      <c r="B109" s="2">
        <v>41138</v>
      </c>
      <c r="C109">
        <v>2040</v>
      </c>
      <c r="D109" t="s">
        <v>4</v>
      </c>
    </row>
    <row r="110" spans="2:4" x14ac:dyDescent="0.25">
      <c r="B110" s="2">
        <v>41141</v>
      </c>
      <c r="C110">
        <v>31</v>
      </c>
      <c r="D110" t="s">
        <v>4</v>
      </c>
    </row>
    <row r="111" spans="2:4" x14ac:dyDescent="0.25">
      <c r="B111" s="2">
        <v>41142</v>
      </c>
      <c r="C111">
        <v>5</v>
      </c>
      <c r="D111" t="s">
        <v>4</v>
      </c>
    </row>
    <row r="112" spans="2:4" x14ac:dyDescent="0.25">
      <c r="B112" s="2">
        <v>41143</v>
      </c>
      <c r="C112">
        <v>30</v>
      </c>
      <c r="D112" t="s">
        <v>4</v>
      </c>
    </row>
    <row r="113" spans="1:4" x14ac:dyDescent="0.25">
      <c r="B113" s="2">
        <v>41148</v>
      </c>
      <c r="C113">
        <v>5</v>
      </c>
      <c r="D113" t="s">
        <v>4</v>
      </c>
    </row>
    <row r="114" spans="1:4" x14ac:dyDescent="0.25">
      <c r="B114" s="2">
        <v>41150</v>
      </c>
      <c r="C114">
        <v>63</v>
      </c>
      <c r="D114" t="s">
        <v>4</v>
      </c>
    </row>
    <row r="115" spans="1:4" x14ac:dyDescent="0.25">
      <c r="B115" s="3">
        <v>41493</v>
      </c>
      <c r="C115" s="5">
        <v>31</v>
      </c>
      <c r="D115" t="s">
        <v>4</v>
      </c>
    </row>
    <row r="116" spans="1:4" x14ac:dyDescent="0.25">
      <c r="B116" s="3">
        <v>41498</v>
      </c>
      <c r="C116" s="5">
        <v>52</v>
      </c>
      <c r="D116" t="s">
        <v>4</v>
      </c>
    </row>
    <row r="117" spans="1:4" x14ac:dyDescent="0.25">
      <c r="B117" s="3">
        <v>41505</v>
      </c>
      <c r="C117" s="5">
        <v>3700</v>
      </c>
      <c r="D117" t="s">
        <v>4</v>
      </c>
    </row>
    <row r="118" spans="1:4" x14ac:dyDescent="0.25">
      <c r="B118" s="3">
        <v>41506</v>
      </c>
      <c r="C118" s="5">
        <v>98</v>
      </c>
      <c r="D118" t="s">
        <v>4</v>
      </c>
    </row>
    <row r="119" spans="1:4" x14ac:dyDescent="0.25">
      <c r="B119" s="3">
        <v>41513</v>
      </c>
      <c r="C119" s="5">
        <v>240</v>
      </c>
      <c r="D119" t="s">
        <v>4</v>
      </c>
    </row>
    <row r="121" spans="1:4" x14ac:dyDescent="0.25">
      <c r="C121" s="7">
        <f>GEOMEAN(C84:C119)</f>
        <v>49.353638425040366</v>
      </c>
      <c r="D121">
        <f>COUNTA(D84:D119)</f>
        <v>36</v>
      </c>
    </row>
    <row r="123" spans="1:4" x14ac:dyDescent="0.25">
      <c r="A123" t="s">
        <v>16</v>
      </c>
      <c r="B123" s="6" t="s">
        <v>10</v>
      </c>
      <c r="C123" s="6" t="s">
        <v>11</v>
      </c>
      <c r="D123" s="6" t="s">
        <v>2</v>
      </c>
    </row>
    <row r="124" spans="1:4" x14ac:dyDescent="0.25">
      <c r="B124" s="2">
        <v>40059.486111111109</v>
      </c>
      <c r="C124">
        <v>30</v>
      </c>
      <c r="D124" t="s">
        <v>6</v>
      </c>
    </row>
    <row r="125" spans="1:4" x14ac:dyDescent="0.25">
      <c r="B125" s="2">
        <v>41156</v>
      </c>
      <c r="C125">
        <v>10</v>
      </c>
      <c r="D125" t="s">
        <v>4</v>
      </c>
    </row>
  </sheetData>
  <sortState ref="A5:C107">
    <sortCondition ref="A5:A10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55"/>
  <sheetViews>
    <sheetView workbookViewId="0">
      <selection activeCell="D56" sqref="D56"/>
    </sheetView>
  </sheetViews>
  <sheetFormatPr defaultRowHeight="15" x14ac:dyDescent="0.25"/>
  <cols>
    <col min="1" max="1" width="10.7109375" bestFit="1" customWidth="1"/>
    <col min="2" max="2" width="18.7109375" bestFit="1" customWidth="1"/>
    <col min="3" max="3" width="13.5703125" bestFit="1" customWidth="1"/>
    <col min="6" max="6" width="14.7109375" bestFit="1" customWidth="1"/>
    <col min="7" max="7" width="11.42578125" bestFit="1" customWidth="1"/>
    <col min="8" max="8" width="11.285156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  <c r="F1" s="17" t="s">
        <v>32</v>
      </c>
    </row>
    <row r="2" spans="1:8" x14ac:dyDescent="0.25">
      <c r="A2" t="s">
        <v>12</v>
      </c>
      <c r="B2" t="s">
        <v>30</v>
      </c>
      <c r="C2" t="s">
        <v>29</v>
      </c>
      <c r="D2">
        <v>805400</v>
      </c>
      <c r="E2">
        <v>1526981</v>
      </c>
      <c r="F2" t="s">
        <v>31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2"/>
      <c r="H5" s="13"/>
    </row>
    <row r="6" spans="1:8" x14ac:dyDescent="0.25">
      <c r="B6" s="3">
        <v>41053</v>
      </c>
      <c r="C6">
        <v>10</v>
      </c>
      <c r="D6" t="s">
        <v>4</v>
      </c>
      <c r="F6" s="10" t="s">
        <v>13</v>
      </c>
      <c r="G6" s="15">
        <f>C22</f>
        <v>28.816706233223226</v>
      </c>
      <c r="H6" s="16">
        <f>D22</f>
        <v>10</v>
      </c>
    </row>
    <row r="7" spans="1:8" x14ac:dyDescent="0.25">
      <c r="B7" s="3">
        <v>41058</v>
      </c>
      <c r="C7">
        <v>10</v>
      </c>
      <c r="D7" t="s">
        <v>4</v>
      </c>
      <c r="F7" s="10" t="s">
        <v>14</v>
      </c>
      <c r="G7" s="12">
        <f>C41</f>
        <v>21.352831102064382</v>
      </c>
      <c r="H7" s="13">
        <f>D41</f>
        <v>15</v>
      </c>
    </row>
    <row r="8" spans="1:8" x14ac:dyDescent="0.25">
      <c r="F8" s="10" t="s">
        <v>17</v>
      </c>
      <c r="G8" s="12">
        <f>C55</f>
        <v>19.136442469350417</v>
      </c>
      <c r="H8" s="13">
        <f>D55</f>
        <v>10</v>
      </c>
    </row>
    <row r="9" spans="1:8" x14ac:dyDescent="0.25">
      <c r="F9" s="10" t="s">
        <v>16</v>
      </c>
      <c r="G9" s="12"/>
      <c r="H9" s="13"/>
    </row>
    <row r="10" spans="1:8" x14ac:dyDescent="0.25">
      <c r="A10" t="s">
        <v>13</v>
      </c>
      <c r="B10" s="6" t="s">
        <v>10</v>
      </c>
      <c r="C10" s="6" t="s">
        <v>11</v>
      </c>
      <c r="D10" s="6" t="s">
        <v>2</v>
      </c>
    </row>
    <row r="11" spans="1:8" x14ac:dyDescent="0.25">
      <c r="B11" s="3">
        <v>40700</v>
      </c>
      <c r="C11">
        <v>10</v>
      </c>
      <c r="D11" t="s">
        <v>4</v>
      </c>
    </row>
    <row r="12" spans="1:8" x14ac:dyDescent="0.25">
      <c r="B12" s="3">
        <v>40714</v>
      </c>
      <c r="C12">
        <v>161</v>
      </c>
      <c r="D12" t="s">
        <v>4</v>
      </c>
    </row>
    <row r="13" spans="1:8" x14ac:dyDescent="0.25">
      <c r="B13" s="3">
        <v>40721</v>
      </c>
      <c r="C13">
        <v>30</v>
      </c>
      <c r="D13" t="s">
        <v>4</v>
      </c>
    </row>
    <row r="14" spans="1:8" x14ac:dyDescent="0.25">
      <c r="B14" s="3">
        <v>41065</v>
      </c>
      <c r="C14">
        <v>5</v>
      </c>
      <c r="D14" t="s">
        <v>4</v>
      </c>
    </row>
    <row r="15" spans="1:8" x14ac:dyDescent="0.25">
      <c r="B15" s="3">
        <v>41072</v>
      </c>
      <c r="C15">
        <v>97</v>
      </c>
      <c r="D15" t="s">
        <v>4</v>
      </c>
    </row>
    <row r="16" spans="1:8" x14ac:dyDescent="0.25">
      <c r="B16" s="3">
        <v>41079</v>
      </c>
      <c r="C16">
        <v>86</v>
      </c>
      <c r="D16" t="s">
        <v>4</v>
      </c>
    </row>
    <row r="17" spans="1:4" x14ac:dyDescent="0.25">
      <c r="B17" s="3">
        <v>41086</v>
      </c>
      <c r="C17">
        <v>98</v>
      </c>
      <c r="D17" t="s">
        <v>4</v>
      </c>
    </row>
    <row r="18" spans="1:4" x14ac:dyDescent="0.25">
      <c r="B18" s="3">
        <v>41436</v>
      </c>
      <c r="C18" s="5">
        <v>10</v>
      </c>
      <c r="D18" t="s">
        <v>4</v>
      </c>
    </row>
    <row r="19" spans="1:4" x14ac:dyDescent="0.25">
      <c r="B19" s="3">
        <v>41443</v>
      </c>
      <c r="C19" s="5">
        <v>20</v>
      </c>
      <c r="D19" t="s">
        <v>4</v>
      </c>
    </row>
    <row r="20" spans="1:4" x14ac:dyDescent="0.25">
      <c r="B20" s="3">
        <v>41449</v>
      </c>
      <c r="C20" s="5">
        <v>10</v>
      </c>
      <c r="D20" t="s">
        <v>4</v>
      </c>
    </row>
    <row r="21" spans="1:4" x14ac:dyDescent="0.25">
      <c r="B21" s="3"/>
    </row>
    <row r="22" spans="1:4" x14ac:dyDescent="0.25">
      <c r="C22" s="7">
        <f>GEOMEAN(C11:C20)</f>
        <v>28.816706233223226</v>
      </c>
      <c r="D22">
        <f>COUNTA(D11:D20)</f>
        <v>10</v>
      </c>
    </row>
    <row r="24" spans="1:4" x14ac:dyDescent="0.25">
      <c r="A24" t="s">
        <v>14</v>
      </c>
      <c r="B24" s="6" t="s">
        <v>10</v>
      </c>
      <c r="C24" s="6" t="s">
        <v>11</v>
      </c>
      <c r="D24" s="6" t="s">
        <v>2</v>
      </c>
    </row>
    <row r="25" spans="1:4" x14ac:dyDescent="0.25">
      <c r="B25" s="3">
        <v>40730</v>
      </c>
      <c r="C25">
        <v>5</v>
      </c>
      <c r="D25" t="s">
        <v>4</v>
      </c>
    </row>
    <row r="26" spans="1:4" x14ac:dyDescent="0.25">
      <c r="B26" s="3">
        <v>40735</v>
      </c>
      <c r="C26">
        <v>41</v>
      </c>
      <c r="D26" t="s">
        <v>4</v>
      </c>
    </row>
    <row r="27" spans="1:4" x14ac:dyDescent="0.25">
      <c r="B27" s="3">
        <v>40742</v>
      </c>
      <c r="C27">
        <v>20</v>
      </c>
      <c r="D27" t="s">
        <v>4</v>
      </c>
    </row>
    <row r="28" spans="1:4" x14ac:dyDescent="0.25">
      <c r="B28" s="3">
        <v>40749</v>
      </c>
      <c r="C28">
        <v>10</v>
      </c>
      <c r="D28" t="s">
        <v>4</v>
      </c>
    </row>
    <row r="29" spans="1:4" x14ac:dyDescent="0.25">
      <c r="B29" s="3">
        <v>41092</v>
      </c>
      <c r="C29">
        <v>41</v>
      </c>
      <c r="D29" t="s">
        <v>4</v>
      </c>
    </row>
    <row r="30" spans="1:4" x14ac:dyDescent="0.25">
      <c r="B30" s="3">
        <v>41100</v>
      </c>
      <c r="C30">
        <v>75</v>
      </c>
      <c r="D30" t="s">
        <v>4</v>
      </c>
    </row>
    <row r="31" spans="1:4" x14ac:dyDescent="0.25">
      <c r="B31" s="3">
        <v>41107</v>
      </c>
      <c r="C31">
        <v>20</v>
      </c>
      <c r="D31" t="s">
        <v>4</v>
      </c>
    </row>
    <row r="32" spans="1:4" x14ac:dyDescent="0.25">
      <c r="B32" s="3">
        <v>41114</v>
      </c>
      <c r="C32">
        <v>500</v>
      </c>
      <c r="D32" t="s">
        <v>4</v>
      </c>
    </row>
    <row r="33" spans="1:4" x14ac:dyDescent="0.25">
      <c r="B33" s="3">
        <v>41116</v>
      </c>
      <c r="C33">
        <v>5</v>
      </c>
      <c r="D33" t="s">
        <v>4</v>
      </c>
    </row>
    <row r="34" spans="1:4" x14ac:dyDescent="0.25">
      <c r="B34" s="3">
        <v>41121</v>
      </c>
      <c r="C34">
        <v>10</v>
      </c>
      <c r="D34" t="s">
        <v>4</v>
      </c>
    </row>
    <row r="35" spans="1:4" x14ac:dyDescent="0.25">
      <c r="B35" s="3">
        <v>41456</v>
      </c>
      <c r="C35" s="5">
        <v>74</v>
      </c>
      <c r="D35" t="s">
        <v>4</v>
      </c>
    </row>
    <row r="36" spans="1:4" x14ac:dyDescent="0.25">
      <c r="B36" s="3">
        <v>41464</v>
      </c>
      <c r="C36" s="5">
        <v>75</v>
      </c>
      <c r="D36" t="s">
        <v>4</v>
      </c>
    </row>
    <row r="37" spans="1:4" x14ac:dyDescent="0.25">
      <c r="B37" s="3">
        <v>41471</v>
      </c>
      <c r="C37">
        <v>5</v>
      </c>
      <c r="D37" t="s">
        <v>4</v>
      </c>
    </row>
    <row r="38" spans="1:4" x14ac:dyDescent="0.25">
      <c r="B38" s="3">
        <v>41478</v>
      </c>
      <c r="C38">
        <v>5</v>
      </c>
      <c r="D38" t="s">
        <v>4</v>
      </c>
    </row>
    <row r="39" spans="1:4" x14ac:dyDescent="0.25">
      <c r="B39" s="3">
        <v>41485</v>
      </c>
      <c r="C39" s="5">
        <v>10</v>
      </c>
      <c r="D39" t="s">
        <v>4</v>
      </c>
    </row>
    <row r="40" spans="1:4" x14ac:dyDescent="0.25">
      <c r="B40" s="3"/>
    </row>
    <row r="41" spans="1:4" x14ac:dyDescent="0.25">
      <c r="C41" s="7">
        <f>GEOMEAN(C25:C39)</f>
        <v>21.352831102064382</v>
      </c>
      <c r="D41">
        <f>COUNTA(D25:D39)</f>
        <v>15</v>
      </c>
    </row>
    <row r="43" spans="1:4" x14ac:dyDescent="0.25">
      <c r="A43" t="s">
        <v>15</v>
      </c>
      <c r="B43" s="6" t="s">
        <v>10</v>
      </c>
      <c r="C43" s="6" t="s">
        <v>11</v>
      </c>
      <c r="D43" s="6" t="s">
        <v>2</v>
      </c>
    </row>
    <row r="44" spans="1:4" x14ac:dyDescent="0.25">
      <c r="B44" s="3">
        <v>40756</v>
      </c>
      <c r="C44">
        <v>31</v>
      </c>
      <c r="D44" t="s">
        <v>4</v>
      </c>
    </row>
    <row r="45" spans="1:4" x14ac:dyDescent="0.25">
      <c r="B45" s="3">
        <v>40763</v>
      </c>
      <c r="C45">
        <v>86</v>
      </c>
      <c r="D45" t="s">
        <v>4</v>
      </c>
    </row>
    <row r="46" spans="1:4" x14ac:dyDescent="0.25">
      <c r="B46" s="3">
        <v>40771</v>
      </c>
      <c r="C46">
        <v>10</v>
      </c>
      <c r="D46" t="s">
        <v>4</v>
      </c>
    </row>
    <row r="47" spans="1:4" x14ac:dyDescent="0.25">
      <c r="B47" s="3">
        <v>41128</v>
      </c>
      <c r="C47">
        <v>10</v>
      </c>
      <c r="D47" t="s">
        <v>4</v>
      </c>
    </row>
    <row r="48" spans="1:4" x14ac:dyDescent="0.25">
      <c r="B48" s="3">
        <v>41135</v>
      </c>
      <c r="C48">
        <v>5</v>
      </c>
      <c r="D48" t="s">
        <v>4</v>
      </c>
    </row>
    <row r="49" spans="2:4" x14ac:dyDescent="0.25">
      <c r="B49" s="3">
        <v>41492</v>
      </c>
      <c r="C49">
        <v>5</v>
      </c>
      <c r="D49" t="s">
        <v>4</v>
      </c>
    </row>
    <row r="50" spans="2:4" x14ac:dyDescent="0.25">
      <c r="B50" s="3">
        <v>41493</v>
      </c>
      <c r="C50" s="5">
        <v>75</v>
      </c>
      <c r="D50" t="s">
        <v>4</v>
      </c>
    </row>
    <row r="51" spans="2:4" x14ac:dyDescent="0.25">
      <c r="B51" s="3">
        <v>41499</v>
      </c>
      <c r="C51" s="5">
        <v>85</v>
      </c>
      <c r="D51" t="s">
        <v>4</v>
      </c>
    </row>
    <row r="52" spans="2:4" x14ac:dyDescent="0.25">
      <c r="B52" s="3">
        <v>41505</v>
      </c>
      <c r="C52">
        <v>5</v>
      </c>
      <c r="D52" t="s">
        <v>4</v>
      </c>
    </row>
    <row r="53" spans="2:4" x14ac:dyDescent="0.25">
      <c r="B53" s="3">
        <v>41512</v>
      </c>
      <c r="C53" s="5">
        <v>31</v>
      </c>
      <c r="D53" t="s">
        <v>4</v>
      </c>
    </row>
    <row r="55" spans="2:4" x14ac:dyDescent="0.25">
      <c r="C55" s="7">
        <f>GEOMEAN(C44:C53)</f>
        <v>19.136442469350417</v>
      </c>
      <c r="D55">
        <f>COUNTA(D44:D53)</f>
        <v>10</v>
      </c>
    </row>
  </sheetData>
  <sortState ref="A7:C30">
    <sortCondition ref="A7:A3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08"/>
  <sheetViews>
    <sheetView workbookViewId="0">
      <selection activeCell="F15" sqref="F15"/>
    </sheetView>
  </sheetViews>
  <sheetFormatPr defaultRowHeight="15" x14ac:dyDescent="0.25"/>
  <cols>
    <col min="1" max="1" width="15.85546875" bestFit="1" customWidth="1"/>
    <col min="2" max="2" width="18" bestFit="1" customWidth="1"/>
    <col min="3" max="3" width="12.7109375" bestFit="1" customWidth="1"/>
    <col min="4" max="4" width="7" bestFit="1" customWidth="1"/>
    <col min="5" max="5" width="8" bestFit="1" customWidth="1"/>
    <col min="7" max="7" width="10.85546875" bestFit="1" customWidth="1"/>
    <col min="8" max="8" width="11.42578125" bestFit="1" customWidth="1"/>
    <col min="9" max="9" width="11.285156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33</v>
      </c>
      <c r="C2" t="s">
        <v>23</v>
      </c>
      <c r="D2">
        <v>804600</v>
      </c>
      <c r="E2">
        <v>1488247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4">
        <f>C13</f>
        <v>648.20461036093275</v>
      </c>
      <c r="H5" s="13">
        <f>D13</f>
        <v>6</v>
      </c>
    </row>
    <row r="6" spans="1:8" x14ac:dyDescent="0.25">
      <c r="B6" s="3">
        <v>41050</v>
      </c>
      <c r="C6">
        <v>1900</v>
      </c>
      <c r="D6" t="s">
        <v>4</v>
      </c>
      <c r="F6" s="10" t="s">
        <v>13</v>
      </c>
      <c r="G6" s="14">
        <f>C42</f>
        <v>133.78069130802845</v>
      </c>
      <c r="H6" s="16">
        <f>D42</f>
        <v>25</v>
      </c>
    </row>
    <row r="7" spans="1:8" x14ac:dyDescent="0.25">
      <c r="B7" s="3">
        <v>41051</v>
      </c>
      <c r="C7">
        <v>62</v>
      </c>
      <c r="D7" t="s">
        <v>4</v>
      </c>
      <c r="F7" s="10" t="s">
        <v>14</v>
      </c>
      <c r="G7" s="12">
        <f>C76</f>
        <v>41.778473382195195</v>
      </c>
      <c r="H7" s="13">
        <f>D76</f>
        <v>30</v>
      </c>
    </row>
    <row r="8" spans="1:8" x14ac:dyDescent="0.25">
      <c r="B8" s="3">
        <v>41058</v>
      </c>
      <c r="C8">
        <v>500</v>
      </c>
      <c r="D8" t="s">
        <v>4</v>
      </c>
      <c r="F8" s="10" t="s">
        <v>17</v>
      </c>
      <c r="G8" s="12">
        <f>C105</f>
        <v>26.205308503907279</v>
      </c>
      <c r="H8" s="13">
        <f>D105</f>
        <v>25</v>
      </c>
    </row>
    <row r="9" spans="1:8" x14ac:dyDescent="0.25">
      <c r="B9" s="3">
        <v>41415</v>
      </c>
      <c r="C9" s="5">
        <v>910</v>
      </c>
      <c r="D9" t="s">
        <v>4</v>
      </c>
      <c r="F9" s="10" t="s">
        <v>16</v>
      </c>
      <c r="G9" s="12"/>
      <c r="H9" s="13"/>
    </row>
    <row r="10" spans="1:8" x14ac:dyDescent="0.25">
      <c r="B10" s="3">
        <v>41422</v>
      </c>
      <c r="C10" s="5">
        <v>4352</v>
      </c>
      <c r="D10" t="s">
        <v>4</v>
      </c>
      <c r="F10" s="10"/>
      <c r="G10" s="12"/>
      <c r="H10" s="13"/>
    </row>
    <row r="11" spans="1:8" x14ac:dyDescent="0.25">
      <c r="B11" s="3">
        <v>41423</v>
      </c>
      <c r="C11" s="5">
        <v>318</v>
      </c>
      <c r="D11" t="s">
        <v>4</v>
      </c>
      <c r="F11" s="10"/>
      <c r="G11" s="12"/>
      <c r="H11" s="13"/>
    </row>
    <row r="13" spans="1:8" x14ac:dyDescent="0.25">
      <c r="C13" s="7">
        <f>GEOMEAN(C6:C11)</f>
        <v>648.20461036093275</v>
      </c>
      <c r="D13">
        <f>COUNTA(D6:D11)</f>
        <v>6</v>
      </c>
    </row>
    <row r="15" spans="1:8" x14ac:dyDescent="0.25">
      <c r="A15" t="s">
        <v>13</v>
      </c>
      <c r="B15" s="6" t="s">
        <v>10</v>
      </c>
      <c r="C15" s="6" t="s">
        <v>11</v>
      </c>
      <c r="D15" s="6" t="s">
        <v>2</v>
      </c>
    </row>
    <row r="16" spans="1:8" x14ac:dyDescent="0.25">
      <c r="B16" s="3">
        <v>39609</v>
      </c>
      <c r="C16">
        <v>125</v>
      </c>
      <c r="D16" t="s">
        <v>6</v>
      </c>
    </row>
    <row r="17" spans="2:4" x14ac:dyDescent="0.25">
      <c r="B17" s="3">
        <v>39615</v>
      </c>
      <c r="C17">
        <v>26</v>
      </c>
      <c r="D17" t="s">
        <v>6</v>
      </c>
    </row>
    <row r="18" spans="2:4" x14ac:dyDescent="0.25">
      <c r="B18" s="3">
        <v>39626</v>
      </c>
      <c r="C18">
        <f>2420*2</f>
        <v>4840</v>
      </c>
      <c r="D18" t="s">
        <v>6</v>
      </c>
    </row>
    <row r="19" spans="2:4" x14ac:dyDescent="0.25">
      <c r="B19" s="3">
        <v>39629</v>
      </c>
      <c r="C19">
        <v>37</v>
      </c>
      <c r="D19" t="s">
        <v>6</v>
      </c>
    </row>
    <row r="20" spans="2:4" x14ac:dyDescent="0.25">
      <c r="B20" s="3">
        <v>39965</v>
      </c>
      <c r="C20">
        <v>73</v>
      </c>
      <c r="D20" t="s">
        <v>6</v>
      </c>
    </row>
    <row r="21" spans="2:4" x14ac:dyDescent="0.25">
      <c r="B21" s="3">
        <v>39973</v>
      </c>
      <c r="C21">
        <v>43</v>
      </c>
      <c r="D21" t="s">
        <v>6</v>
      </c>
    </row>
    <row r="22" spans="2:4" x14ac:dyDescent="0.25">
      <c r="B22" s="3">
        <v>39979</v>
      </c>
      <c r="C22">
        <f>2400*2</f>
        <v>4800</v>
      </c>
      <c r="D22" t="s">
        <v>6</v>
      </c>
    </row>
    <row r="23" spans="2:4" x14ac:dyDescent="0.25">
      <c r="B23" s="3">
        <v>39981</v>
      </c>
      <c r="C23">
        <v>22</v>
      </c>
      <c r="D23" t="s">
        <v>6</v>
      </c>
    </row>
    <row r="24" spans="2:4" x14ac:dyDescent="0.25">
      <c r="B24" s="3">
        <v>39987</v>
      </c>
      <c r="C24">
        <f>2400*2</f>
        <v>4800</v>
      </c>
      <c r="D24" t="s">
        <v>6</v>
      </c>
    </row>
    <row r="25" spans="2:4" x14ac:dyDescent="0.25">
      <c r="B25" s="3">
        <v>40336.436111111114</v>
      </c>
      <c r="C25">
        <f>2400*2</f>
        <v>4800</v>
      </c>
      <c r="D25" t="s">
        <v>6</v>
      </c>
    </row>
    <row r="26" spans="2:4" x14ac:dyDescent="0.25">
      <c r="B26" s="3">
        <v>40345.428472222222</v>
      </c>
      <c r="C26">
        <v>88</v>
      </c>
      <c r="D26" t="s">
        <v>6</v>
      </c>
    </row>
    <row r="27" spans="2:4" x14ac:dyDescent="0.25">
      <c r="B27" s="3">
        <v>40353.46875</v>
      </c>
      <c r="C27">
        <v>110</v>
      </c>
      <c r="D27" t="s">
        <v>6</v>
      </c>
    </row>
    <row r="28" spans="2:4" x14ac:dyDescent="0.25">
      <c r="B28" s="3">
        <v>40703</v>
      </c>
      <c r="C28" s="5">
        <v>1014</v>
      </c>
      <c r="D28" t="s">
        <v>4</v>
      </c>
    </row>
    <row r="29" spans="2:4" x14ac:dyDescent="0.25">
      <c r="B29" s="3">
        <v>40704</v>
      </c>
      <c r="C29" s="5">
        <v>213</v>
      </c>
      <c r="D29" t="s">
        <v>4</v>
      </c>
    </row>
    <row r="30" spans="2:4" x14ac:dyDescent="0.25">
      <c r="B30" s="3">
        <v>40707</v>
      </c>
      <c r="C30" s="5">
        <v>173</v>
      </c>
      <c r="D30" t="s">
        <v>4</v>
      </c>
    </row>
    <row r="31" spans="2:4" x14ac:dyDescent="0.25">
      <c r="B31" s="3">
        <v>40714</v>
      </c>
      <c r="C31" s="5">
        <v>63</v>
      </c>
      <c r="D31" t="s">
        <v>4</v>
      </c>
    </row>
    <row r="32" spans="2:4" x14ac:dyDescent="0.25">
      <c r="B32" s="3">
        <v>40722</v>
      </c>
      <c r="C32">
        <v>5</v>
      </c>
      <c r="D32" t="s">
        <v>4</v>
      </c>
    </row>
    <row r="33" spans="1:4" x14ac:dyDescent="0.25">
      <c r="B33" s="3">
        <v>41064</v>
      </c>
      <c r="C33">
        <v>140</v>
      </c>
      <c r="D33" t="s">
        <v>4</v>
      </c>
    </row>
    <row r="34" spans="1:4" x14ac:dyDescent="0.25">
      <c r="B34" s="3">
        <v>41072</v>
      </c>
      <c r="C34">
        <v>20</v>
      </c>
      <c r="D34" t="s">
        <v>4</v>
      </c>
    </row>
    <row r="35" spans="1:4" x14ac:dyDescent="0.25">
      <c r="B35" s="3">
        <v>41079</v>
      </c>
      <c r="C35">
        <v>240</v>
      </c>
      <c r="D35" t="s">
        <v>4</v>
      </c>
    </row>
    <row r="36" spans="1:4" x14ac:dyDescent="0.25">
      <c r="B36" s="3">
        <v>41086</v>
      </c>
      <c r="C36">
        <v>10</v>
      </c>
      <c r="D36" t="s">
        <v>4</v>
      </c>
    </row>
    <row r="37" spans="1:4" x14ac:dyDescent="0.25">
      <c r="B37" s="3">
        <v>41428</v>
      </c>
      <c r="C37" s="5">
        <v>63</v>
      </c>
      <c r="D37" t="s">
        <v>4</v>
      </c>
    </row>
    <row r="38" spans="1:4" x14ac:dyDescent="0.25">
      <c r="B38" s="3">
        <v>41435</v>
      </c>
      <c r="C38" s="5">
        <v>144</v>
      </c>
      <c r="D38" t="s">
        <v>4</v>
      </c>
    </row>
    <row r="39" spans="1:4" x14ac:dyDescent="0.25">
      <c r="B39" s="3">
        <v>41442</v>
      </c>
      <c r="C39" s="5">
        <v>13</v>
      </c>
      <c r="D39" t="s">
        <v>4</v>
      </c>
    </row>
    <row r="40" spans="1:4" x14ac:dyDescent="0.25">
      <c r="B40" s="3">
        <v>41449</v>
      </c>
      <c r="C40" s="5">
        <v>360</v>
      </c>
      <c r="D40" t="s">
        <v>4</v>
      </c>
    </row>
    <row r="42" spans="1:4" x14ac:dyDescent="0.25">
      <c r="B42" s="3"/>
      <c r="C42" s="7">
        <f>GEOMEAN(C16:C40)</f>
        <v>133.78069130802845</v>
      </c>
      <c r="D42">
        <f>COUNTA(D16:D40)</f>
        <v>25</v>
      </c>
    </row>
    <row r="44" spans="1:4" x14ac:dyDescent="0.25">
      <c r="A44" t="s">
        <v>14</v>
      </c>
      <c r="B44" s="6" t="s">
        <v>10</v>
      </c>
      <c r="C44" s="6" t="s">
        <v>11</v>
      </c>
      <c r="D44" s="6" t="s">
        <v>2</v>
      </c>
    </row>
    <row r="45" spans="1:4" x14ac:dyDescent="0.25">
      <c r="B45" s="3">
        <v>39638</v>
      </c>
      <c r="C45">
        <v>120</v>
      </c>
      <c r="D45" t="s">
        <v>6</v>
      </c>
    </row>
    <row r="46" spans="1:4" x14ac:dyDescent="0.25">
      <c r="B46" s="3">
        <v>39643</v>
      </c>
      <c r="C46">
        <v>7</v>
      </c>
      <c r="D46" t="s">
        <v>6</v>
      </c>
    </row>
    <row r="47" spans="1:4" x14ac:dyDescent="0.25">
      <c r="B47" s="3">
        <v>39651</v>
      </c>
      <c r="C47">
        <v>8</v>
      </c>
      <c r="D47" t="s">
        <v>6</v>
      </c>
    </row>
    <row r="48" spans="1:4" x14ac:dyDescent="0.25">
      <c r="B48" s="3">
        <v>39658</v>
      </c>
      <c r="C48">
        <v>53</v>
      </c>
      <c r="D48" t="s">
        <v>6</v>
      </c>
    </row>
    <row r="49" spans="2:4" x14ac:dyDescent="0.25">
      <c r="B49" s="3">
        <v>39995.534722222219</v>
      </c>
      <c r="C49">
        <v>39</v>
      </c>
      <c r="D49" t="s">
        <v>6</v>
      </c>
    </row>
    <row r="50" spans="2:4" x14ac:dyDescent="0.25">
      <c r="B50" s="3">
        <v>40000.478472222225</v>
      </c>
      <c r="C50">
        <v>140</v>
      </c>
      <c r="D50" t="s">
        <v>6</v>
      </c>
    </row>
    <row r="51" spans="2:4" x14ac:dyDescent="0.25">
      <c r="B51" s="3">
        <v>40007.486805555556</v>
      </c>
      <c r="C51">
        <v>330</v>
      </c>
      <c r="D51" t="s">
        <v>6</v>
      </c>
    </row>
    <row r="52" spans="2:4" x14ac:dyDescent="0.25">
      <c r="B52" s="3">
        <v>40014.496527777781</v>
      </c>
      <c r="C52">
        <v>16</v>
      </c>
      <c r="D52" t="s">
        <v>6</v>
      </c>
    </row>
    <row r="53" spans="2:4" x14ac:dyDescent="0.25">
      <c r="B53" s="3">
        <v>40021.4375</v>
      </c>
      <c r="C53">
        <v>16</v>
      </c>
      <c r="D53" t="s">
        <v>6</v>
      </c>
    </row>
    <row r="54" spans="2:4" x14ac:dyDescent="0.25">
      <c r="B54" s="3">
        <v>40366.50277777778</v>
      </c>
      <c r="C54">
        <v>150</v>
      </c>
      <c r="D54" t="s">
        <v>6</v>
      </c>
    </row>
    <row r="55" spans="2:4" x14ac:dyDescent="0.25">
      <c r="B55" s="3">
        <v>40372.429861111108</v>
      </c>
      <c r="C55">
        <v>6</v>
      </c>
      <c r="D55" t="s">
        <v>6</v>
      </c>
    </row>
    <row r="56" spans="2:4" x14ac:dyDescent="0.25">
      <c r="B56" s="3">
        <v>40379.543749999997</v>
      </c>
      <c r="C56">
        <v>4</v>
      </c>
      <c r="D56" t="s">
        <v>6</v>
      </c>
    </row>
    <row r="57" spans="2:4" x14ac:dyDescent="0.25">
      <c r="B57" s="3">
        <v>40386.489583333336</v>
      </c>
      <c r="C57">
        <v>250</v>
      </c>
      <c r="D57" t="s">
        <v>6</v>
      </c>
    </row>
    <row r="58" spans="2:4" x14ac:dyDescent="0.25">
      <c r="B58" s="3">
        <v>40729</v>
      </c>
      <c r="C58" s="5">
        <v>10</v>
      </c>
      <c r="D58" t="s">
        <v>4</v>
      </c>
    </row>
    <row r="59" spans="2:4" x14ac:dyDescent="0.25">
      <c r="B59" s="3">
        <v>40736</v>
      </c>
      <c r="C59" s="5">
        <v>10</v>
      </c>
      <c r="D59" t="s">
        <v>4</v>
      </c>
    </row>
    <row r="60" spans="2:4" x14ac:dyDescent="0.25">
      <c r="B60" s="3">
        <v>40742</v>
      </c>
      <c r="C60" s="5">
        <v>413</v>
      </c>
      <c r="D60" t="s">
        <v>4</v>
      </c>
    </row>
    <row r="61" spans="2:4" x14ac:dyDescent="0.25">
      <c r="B61" s="3">
        <v>40749</v>
      </c>
      <c r="C61">
        <v>5</v>
      </c>
      <c r="D61" t="s">
        <v>4</v>
      </c>
    </row>
    <row r="62" spans="2:4" x14ac:dyDescent="0.25">
      <c r="B62" s="3">
        <v>41092</v>
      </c>
      <c r="C62">
        <v>10</v>
      </c>
      <c r="D62" t="s">
        <v>4</v>
      </c>
    </row>
    <row r="63" spans="2:4" x14ac:dyDescent="0.25">
      <c r="B63" s="3">
        <v>41099</v>
      </c>
      <c r="C63">
        <v>41</v>
      </c>
      <c r="D63" t="s">
        <v>4</v>
      </c>
    </row>
    <row r="64" spans="2:4" x14ac:dyDescent="0.25">
      <c r="B64" s="3">
        <v>41107</v>
      </c>
      <c r="C64">
        <v>20</v>
      </c>
      <c r="D64" t="s">
        <v>4</v>
      </c>
    </row>
    <row r="65" spans="1:5" x14ac:dyDescent="0.25">
      <c r="B65" s="3">
        <v>41109</v>
      </c>
      <c r="C65">
        <v>2400</v>
      </c>
      <c r="D65" t="s">
        <v>4</v>
      </c>
    </row>
    <row r="66" spans="1:5" x14ac:dyDescent="0.25">
      <c r="B66" s="3">
        <v>41110</v>
      </c>
      <c r="C66">
        <v>180</v>
      </c>
      <c r="D66" t="s">
        <v>4</v>
      </c>
    </row>
    <row r="67" spans="1:5" x14ac:dyDescent="0.25">
      <c r="B67" s="3">
        <v>41113</v>
      </c>
      <c r="C67">
        <v>20</v>
      </c>
      <c r="D67" t="s">
        <v>4</v>
      </c>
    </row>
    <row r="68" spans="1:5" x14ac:dyDescent="0.25">
      <c r="B68" s="3">
        <v>41121</v>
      </c>
      <c r="C68">
        <v>5</v>
      </c>
      <c r="D68" t="s">
        <v>4</v>
      </c>
    </row>
    <row r="69" spans="1:5" x14ac:dyDescent="0.25">
      <c r="B69" s="3">
        <v>41457</v>
      </c>
      <c r="C69" s="5">
        <v>20</v>
      </c>
      <c r="D69" t="s">
        <v>4</v>
      </c>
      <c r="E69" s="3"/>
    </row>
    <row r="70" spans="1:5" x14ac:dyDescent="0.25">
      <c r="B70" s="3">
        <v>41463</v>
      </c>
      <c r="C70" s="5">
        <v>1300</v>
      </c>
      <c r="D70" t="s">
        <v>4</v>
      </c>
      <c r="E70" s="3"/>
    </row>
    <row r="71" spans="1:5" x14ac:dyDescent="0.25">
      <c r="B71" s="3">
        <v>41464</v>
      </c>
      <c r="C71" s="5">
        <v>63</v>
      </c>
      <c r="D71" t="s">
        <v>4</v>
      </c>
      <c r="E71" s="3"/>
    </row>
    <row r="72" spans="1:5" x14ac:dyDescent="0.25">
      <c r="B72" s="3">
        <v>41471</v>
      </c>
      <c r="C72" s="5">
        <v>10</v>
      </c>
      <c r="D72" t="s">
        <v>4</v>
      </c>
      <c r="E72" s="3"/>
    </row>
    <row r="73" spans="1:5" x14ac:dyDescent="0.25">
      <c r="B73" s="3">
        <v>41478</v>
      </c>
      <c r="C73" s="5">
        <v>160</v>
      </c>
      <c r="D73" t="s">
        <v>4</v>
      </c>
      <c r="E73" s="3"/>
    </row>
    <row r="74" spans="1:5" x14ac:dyDescent="0.25">
      <c r="B74" s="3">
        <v>41485</v>
      </c>
      <c r="C74" s="5">
        <v>150</v>
      </c>
      <c r="D74" t="s">
        <v>4</v>
      </c>
      <c r="E74" s="3"/>
    </row>
    <row r="76" spans="1:5" x14ac:dyDescent="0.25">
      <c r="C76" s="7">
        <f>GEOMEAN(C45:C74)</f>
        <v>41.778473382195195</v>
      </c>
      <c r="D76">
        <f>COUNTA(D45:D74)</f>
        <v>30</v>
      </c>
    </row>
    <row r="78" spans="1:5" x14ac:dyDescent="0.25">
      <c r="A78" t="s">
        <v>15</v>
      </c>
      <c r="B78" s="6" t="s">
        <v>10</v>
      </c>
      <c r="C78" s="6" t="s">
        <v>11</v>
      </c>
      <c r="D78" s="6" t="s">
        <v>2</v>
      </c>
    </row>
    <row r="79" spans="1:5" x14ac:dyDescent="0.25">
      <c r="B79" s="3">
        <v>39666</v>
      </c>
      <c r="C79">
        <v>6</v>
      </c>
      <c r="D79" t="s">
        <v>6</v>
      </c>
    </row>
    <row r="80" spans="1:5" x14ac:dyDescent="0.25">
      <c r="B80" s="3">
        <v>39671</v>
      </c>
      <c r="C80">
        <v>101</v>
      </c>
      <c r="D80" t="s">
        <v>6</v>
      </c>
    </row>
    <row r="81" spans="2:4" x14ac:dyDescent="0.25">
      <c r="B81" s="3">
        <v>39678</v>
      </c>
      <c r="C81">
        <v>3</v>
      </c>
      <c r="D81" t="s">
        <v>6</v>
      </c>
    </row>
    <row r="82" spans="2:4" x14ac:dyDescent="0.25">
      <c r="B82" s="3">
        <v>39685</v>
      </c>
      <c r="C82">
        <v>78</v>
      </c>
      <c r="D82" t="s">
        <v>6</v>
      </c>
    </row>
    <row r="83" spans="2:4" x14ac:dyDescent="0.25">
      <c r="B83" s="3">
        <v>40028.477777777778</v>
      </c>
      <c r="C83">
        <v>130</v>
      </c>
      <c r="D83" t="s">
        <v>6</v>
      </c>
    </row>
    <row r="84" spans="2:4" x14ac:dyDescent="0.25">
      <c r="B84" s="3">
        <v>40035.515972222223</v>
      </c>
      <c r="C84">
        <v>180</v>
      </c>
      <c r="D84" t="s">
        <v>6</v>
      </c>
    </row>
    <row r="85" spans="2:4" x14ac:dyDescent="0.25">
      <c r="B85" s="3">
        <v>40043.519444444442</v>
      </c>
      <c r="C85">
        <v>12</v>
      </c>
      <c r="D85" t="s">
        <v>6</v>
      </c>
    </row>
    <row r="86" spans="2:4" x14ac:dyDescent="0.25">
      <c r="B86" s="3">
        <v>40049.545138888891</v>
      </c>
      <c r="C86">
        <v>80</v>
      </c>
      <c r="D86" t="s">
        <v>6</v>
      </c>
    </row>
    <row r="87" spans="2:4" x14ac:dyDescent="0.25">
      <c r="B87" s="3">
        <v>40393.450694444444</v>
      </c>
      <c r="C87">
        <v>4</v>
      </c>
      <c r="D87" t="s">
        <v>6</v>
      </c>
    </row>
    <row r="88" spans="2:4" x14ac:dyDescent="0.25">
      <c r="B88" s="3">
        <v>40400.499305555553</v>
      </c>
      <c r="C88">
        <v>14</v>
      </c>
      <c r="D88" t="s">
        <v>6</v>
      </c>
    </row>
    <row r="89" spans="2:4" x14ac:dyDescent="0.25">
      <c r="B89" s="3">
        <v>40407.486805555556</v>
      </c>
      <c r="C89">
        <v>10</v>
      </c>
      <c r="D89" t="s">
        <v>6</v>
      </c>
    </row>
    <row r="90" spans="2:4" x14ac:dyDescent="0.25">
      <c r="B90" s="3">
        <v>40413.463888888888</v>
      </c>
      <c r="C90">
        <v>54</v>
      </c>
      <c r="D90" t="s">
        <v>6</v>
      </c>
    </row>
    <row r="91" spans="2:4" x14ac:dyDescent="0.25">
      <c r="B91" s="3">
        <v>40757</v>
      </c>
      <c r="C91" s="5">
        <v>110</v>
      </c>
      <c r="D91" t="s">
        <v>4</v>
      </c>
    </row>
    <row r="92" spans="2:4" x14ac:dyDescent="0.25">
      <c r="B92" s="3">
        <v>40763</v>
      </c>
      <c r="C92" s="5">
        <v>199</v>
      </c>
      <c r="D92" t="s">
        <v>4</v>
      </c>
    </row>
    <row r="93" spans="2:4" x14ac:dyDescent="0.25">
      <c r="B93" s="3">
        <v>40770</v>
      </c>
      <c r="C93">
        <v>5</v>
      </c>
      <c r="D93" t="s">
        <v>4</v>
      </c>
    </row>
    <row r="94" spans="2:4" x14ac:dyDescent="0.25">
      <c r="B94" s="3">
        <v>40777</v>
      </c>
      <c r="C94">
        <v>5</v>
      </c>
      <c r="D94" t="s">
        <v>4</v>
      </c>
    </row>
    <row r="95" spans="2:4" x14ac:dyDescent="0.25">
      <c r="B95" s="3">
        <v>40784</v>
      </c>
      <c r="C95">
        <v>5</v>
      </c>
      <c r="D95" t="s">
        <v>4</v>
      </c>
    </row>
    <row r="96" spans="2:4" x14ac:dyDescent="0.25">
      <c r="B96" s="3">
        <v>41127</v>
      </c>
      <c r="C96">
        <v>10</v>
      </c>
      <c r="D96" t="s">
        <v>4</v>
      </c>
    </row>
    <row r="97" spans="1:4" x14ac:dyDescent="0.25">
      <c r="B97" s="3">
        <v>41134</v>
      </c>
      <c r="C97">
        <v>5</v>
      </c>
      <c r="D97" t="s">
        <v>4</v>
      </c>
    </row>
    <row r="98" spans="1:4" x14ac:dyDescent="0.25">
      <c r="B98" s="3">
        <v>41141</v>
      </c>
      <c r="C98">
        <v>5</v>
      </c>
      <c r="D98" t="s">
        <v>4</v>
      </c>
    </row>
    <row r="99" spans="1:4" x14ac:dyDescent="0.25">
      <c r="B99" s="3">
        <v>41148</v>
      </c>
      <c r="C99">
        <v>10</v>
      </c>
      <c r="D99" t="s">
        <v>4</v>
      </c>
    </row>
    <row r="100" spans="1:4" x14ac:dyDescent="0.25">
      <c r="B100" s="3">
        <v>41492</v>
      </c>
      <c r="C100" s="5">
        <v>30</v>
      </c>
      <c r="D100" t="s">
        <v>4</v>
      </c>
    </row>
    <row r="101" spans="1:4" x14ac:dyDescent="0.25">
      <c r="B101" s="3">
        <v>41499</v>
      </c>
      <c r="C101" s="5">
        <v>270</v>
      </c>
      <c r="D101" t="s">
        <v>4</v>
      </c>
    </row>
    <row r="102" spans="1:4" x14ac:dyDescent="0.25">
      <c r="B102" s="3">
        <v>41506</v>
      </c>
      <c r="C102" s="5">
        <v>360</v>
      </c>
      <c r="D102" t="s">
        <v>4</v>
      </c>
    </row>
    <row r="103" spans="1:4" x14ac:dyDescent="0.25">
      <c r="B103" s="3">
        <v>41512</v>
      </c>
      <c r="C103" s="5">
        <v>150</v>
      </c>
      <c r="D103" t="s">
        <v>4</v>
      </c>
    </row>
    <row r="105" spans="1:4" x14ac:dyDescent="0.25">
      <c r="C105" s="7">
        <f>GEOMEAN(C79:C103)</f>
        <v>26.205308503907279</v>
      </c>
      <c r="D105">
        <f>COUNTA(D79:D103)</f>
        <v>25</v>
      </c>
    </row>
    <row r="107" spans="1:4" x14ac:dyDescent="0.25">
      <c r="A107" t="s">
        <v>16</v>
      </c>
      <c r="B107" s="6" t="s">
        <v>10</v>
      </c>
      <c r="C107" s="6" t="s">
        <v>11</v>
      </c>
      <c r="D107" s="6" t="s">
        <v>2</v>
      </c>
    </row>
    <row r="108" spans="1:4" x14ac:dyDescent="0.25">
      <c r="B108" s="3"/>
    </row>
  </sheetData>
  <sortState ref="A5:C120">
    <sortCondition ref="A5:A12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34"/>
  <sheetViews>
    <sheetView workbookViewId="0">
      <selection activeCell="E134" sqref="E134"/>
    </sheetView>
  </sheetViews>
  <sheetFormatPr defaultRowHeight="15" x14ac:dyDescent="0.25"/>
  <cols>
    <col min="1" max="1" width="10.85546875" bestFit="1" customWidth="1"/>
    <col min="2" max="2" width="24.85546875" bestFit="1" customWidth="1"/>
    <col min="3" max="3" width="13.5703125" bestFit="1" customWidth="1"/>
    <col min="6" max="6" width="10.85546875" bestFit="1" customWidth="1"/>
    <col min="7" max="8" width="11.42578125" bestFit="1" customWidth="1"/>
    <col min="9" max="9" width="11.28515625" bestFit="1" customWidth="1"/>
  </cols>
  <sheetData>
    <row r="1" spans="1:8" x14ac:dyDescent="0.25">
      <c r="A1" s="6" t="s">
        <v>8</v>
      </c>
      <c r="B1" s="6" t="s">
        <v>9</v>
      </c>
      <c r="C1" s="6" t="s">
        <v>21</v>
      </c>
      <c r="D1" s="6" t="s">
        <v>22</v>
      </c>
      <c r="E1" s="6" t="s">
        <v>20</v>
      </c>
    </row>
    <row r="2" spans="1:8" x14ac:dyDescent="0.25">
      <c r="A2" t="s">
        <v>12</v>
      </c>
      <c r="B2" t="s">
        <v>34</v>
      </c>
      <c r="C2" t="s">
        <v>29</v>
      </c>
      <c r="D2">
        <v>805400</v>
      </c>
      <c r="E2">
        <v>1488249</v>
      </c>
    </row>
    <row r="4" spans="1:8" x14ac:dyDescent="0.25">
      <c r="F4" s="8"/>
      <c r="G4" s="11" t="s">
        <v>18</v>
      </c>
      <c r="H4" s="11" t="s">
        <v>19</v>
      </c>
    </row>
    <row r="5" spans="1:8" x14ac:dyDescent="0.25">
      <c r="A5" t="s">
        <v>7</v>
      </c>
      <c r="B5" s="6" t="s">
        <v>10</v>
      </c>
      <c r="C5" s="6" t="s">
        <v>11</v>
      </c>
      <c r="D5" s="6" t="s">
        <v>2</v>
      </c>
      <c r="F5" s="9" t="s">
        <v>7</v>
      </c>
      <c r="G5" s="12">
        <f>C17</f>
        <v>8.3574133213826247</v>
      </c>
      <c r="H5" s="13">
        <f>D17</f>
        <v>10</v>
      </c>
    </row>
    <row r="6" spans="1:8" x14ac:dyDescent="0.25">
      <c r="B6" s="3">
        <v>39945</v>
      </c>
      <c r="C6">
        <v>0.5</v>
      </c>
      <c r="D6" t="s">
        <v>6</v>
      </c>
      <c r="F6" s="10" t="s">
        <v>13</v>
      </c>
      <c r="G6" s="15">
        <f>C53</f>
        <v>54.919808316448403</v>
      </c>
      <c r="H6" s="16">
        <f>D53</f>
        <v>32</v>
      </c>
    </row>
    <row r="7" spans="1:8" x14ac:dyDescent="0.25">
      <c r="B7" s="3">
        <v>39951</v>
      </c>
      <c r="C7">
        <v>3</v>
      </c>
      <c r="D7" t="s">
        <v>6</v>
      </c>
      <c r="F7" s="10" t="s">
        <v>14</v>
      </c>
      <c r="G7" s="14">
        <f>C91</f>
        <v>129.43300880688665</v>
      </c>
      <c r="H7" s="13">
        <f>D91</f>
        <v>34</v>
      </c>
    </row>
    <row r="8" spans="1:8" x14ac:dyDescent="0.25">
      <c r="B8" s="3">
        <v>39953</v>
      </c>
      <c r="C8">
        <v>2</v>
      </c>
      <c r="D8" t="s">
        <v>6</v>
      </c>
      <c r="F8" s="10" t="s">
        <v>17</v>
      </c>
      <c r="G8" s="12">
        <f>C123</f>
        <v>66.188517222898824</v>
      </c>
      <c r="H8" s="13">
        <f>D123</f>
        <v>28</v>
      </c>
    </row>
    <row r="9" spans="1:8" x14ac:dyDescent="0.25">
      <c r="B9" s="3">
        <v>39959</v>
      </c>
      <c r="C9">
        <v>3</v>
      </c>
      <c r="D9" t="s">
        <v>6</v>
      </c>
      <c r="F9" s="10" t="s">
        <v>16</v>
      </c>
      <c r="G9" s="12">
        <f>C134</f>
        <v>36.610005915745305</v>
      </c>
      <c r="H9" s="13">
        <f>D134</f>
        <v>7</v>
      </c>
    </row>
    <row r="10" spans="1:8" x14ac:dyDescent="0.25">
      <c r="B10" s="3">
        <v>40322.590277777781</v>
      </c>
      <c r="C10">
        <v>0.5</v>
      </c>
      <c r="D10" t="s">
        <v>6</v>
      </c>
    </row>
    <row r="11" spans="1:8" x14ac:dyDescent="0.25">
      <c r="B11" s="3">
        <v>40686</v>
      </c>
      <c r="C11">
        <v>96</v>
      </c>
      <c r="D11" t="s">
        <v>4</v>
      </c>
    </row>
    <row r="12" spans="1:8" x14ac:dyDescent="0.25">
      <c r="B12" s="3">
        <v>41050</v>
      </c>
      <c r="C12">
        <v>370</v>
      </c>
      <c r="D12" t="s">
        <v>4</v>
      </c>
    </row>
    <row r="13" spans="1:8" x14ac:dyDescent="0.25">
      <c r="B13" s="3">
        <v>41058</v>
      </c>
      <c r="C13">
        <v>52</v>
      </c>
      <c r="D13" t="s">
        <v>4</v>
      </c>
    </row>
    <row r="14" spans="1:8" x14ac:dyDescent="0.25">
      <c r="B14" s="3">
        <v>41415</v>
      </c>
      <c r="C14" s="5">
        <v>10</v>
      </c>
      <c r="D14" t="s">
        <v>4</v>
      </c>
    </row>
    <row r="15" spans="1:8" x14ac:dyDescent="0.25">
      <c r="B15" s="3">
        <v>41422</v>
      </c>
      <c r="C15" s="5">
        <v>20</v>
      </c>
      <c r="D15" t="s">
        <v>4</v>
      </c>
    </row>
    <row r="17" spans="1:4" x14ac:dyDescent="0.25">
      <c r="C17" s="7">
        <f>GEOMEAN(C6:C15)</f>
        <v>8.3574133213826247</v>
      </c>
      <c r="D17">
        <f>COUNTA(D6:D15)</f>
        <v>10</v>
      </c>
    </row>
    <row r="19" spans="1:4" x14ac:dyDescent="0.25">
      <c r="A19" t="s">
        <v>13</v>
      </c>
      <c r="B19" s="6" t="s">
        <v>10</v>
      </c>
      <c r="C19" s="6" t="s">
        <v>11</v>
      </c>
      <c r="D19" s="6" t="s">
        <v>2</v>
      </c>
    </row>
    <row r="20" spans="1:4" x14ac:dyDescent="0.25">
      <c r="B20" s="3">
        <v>39609</v>
      </c>
      <c r="C20">
        <v>261</v>
      </c>
      <c r="D20" t="s">
        <v>6</v>
      </c>
    </row>
    <row r="21" spans="1:4" x14ac:dyDescent="0.25">
      <c r="B21" s="3">
        <v>39611</v>
      </c>
      <c r="C21">
        <v>7</v>
      </c>
      <c r="D21" t="s">
        <v>6</v>
      </c>
    </row>
    <row r="22" spans="1:4" x14ac:dyDescent="0.25">
      <c r="B22" s="3">
        <v>39615</v>
      </c>
      <c r="C22">
        <v>162</v>
      </c>
      <c r="D22" t="s">
        <v>6</v>
      </c>
    </row>
    <row r="23" spans="1:4" x14ac:dyDescent="0.25">
      <c r="B23" s="3">
        <v>39618</v>
      </c>
      <c r="C23">
        <v>90</v>
      </c>
      <c r="D23" t="s">
        <v>6</v>
      </c>
    </row>
    <row r="24" spans="1:4" x14ac:dyDescent="0.25">
      <c r="B24" s="3">
        <v>39622</v>
      </c>
      <c r="C24">
        <v>13</v>
      </c>
      <c r="D24" t="s">
        <v>6</v>
      </c>
    </row>
    <row r="25" spans="1:4" x14ac:dyDescent="0.25">
      <c r="B25" s="3">
        <v>39629</v>
      </c>
      <c r="C25">
        <v>86</v>
      </c>
      <c r="D25" t="s">
        <v>6</v>
      </c>
    </row>
    <row r="26" spans="1:4" x14ac:dyDescent="0.25">
      <c r="B26" s="3">
        <v>39965</v>
      </c>
      <c r="C26">
        <v>96</v>
      </c>
      <c r="D26" t="s">
        <v>6</v>
      </c>
    </row>
    <row r="27" spans="1:4" x14ac:dyDescent="0.25">
      <c r="B27" s="3">
        <v>39975</v>
      </c>
      <c r="C27">
        <v>110</v>
      </c>
      <c r="D27" t="s">
        <v>6</v>
      </c>
    </row>
    <row r="28" spans="1:4" x14ac:dyDescent="0.25">
      <c r="B28" s="3">
        <v>39979</v>
      </c>
      <c r="C28">
        <v>35</v>
      </c>
      <c r="D28" t="s">
        <v>6</v>
      </c>
    </row>
    <row r="29" spans="1:4" x14ac:dyDescent="0.25">
      <c r="B29" s="3">
        <v>39986</v>
      </c>
      <c r="C29">
        <v>4</v>
      </c>
      <c r="D29" t="s">
        <v>6</v>
      </c>
    </row>
    <row r="30" spans="1:4" x14ac:dyDescent="0.25">
      <c r="B30" s="3">
        <v>39993</v>
      </c>
      <c r="C30">
        <v>310</v>
      </c>
      <c r="D30" t="s">
        <v>6</v>
      </c>
    </row>
    <row r="31" spans="1:4" x14ac:dyDescent="0.25">
      <c r="B31" s="3">
        <v>40331.638194444444</v>
      </c>
      <c r="C31">
        <v>16</v>
      </c>
      <c r="D31" t="s">
        <v>6</v>
      </c>
    </row>
    <row r="32" spans="1:4" x14ac:dyDescent="0.25">
      <c r="B32" s="3">
        <v>40336.477777777778</v>
      </c>
      <c r="C32">
        <v>8.6</v>
      </c>
      <c r="D32" t="s">
        <v>6</v>
      </c>
    </row>
    <row r="33" spans="2:4" x14ac:dyDescent="0.25">
      <c r="B33" s="3">
        <v>40344.618750000001</v>
      </c>
      <c r="C33">
        <v>2000</v>
      </c>
      <c r="D33" t="s">
        <v>6</v>
      </c>
    </row>
    <row r="34" spans="2:4" x14ac:dyDescent="0.25">
      <c r="B34" s="3">
        <v>40345.538194444445</v>
      </c>
      <c r="C34">
        <v>140</v>
      </c>
      <c r="D34" t="s">
        <v>6</v>
      </c>
    </row>
    <row r="35" spans="2:4" x14ac:dyDescent="0.25">
      <c r="B35" s="3">
        <v>40351.588888888888</v>
      </c>
      <c r="C35">
        <v>140</v>
      </c>
      <c r="D35" t="s">
        <v>6</v>
      </c>
    </row>
    <row r="36" spans="2:4" x14ac:dyDescent="0.25">
      <c r="B36" s="3">
        <v>40359.599999999999</v>
      </c>
      <c r="C36">
        <v>3</v>
      </c>
      <c r="D36" t="s">
        <v>6</v>
      </c>
    </row>
    <row r="37" spans="2:4" x14ac:dyDescent="0.25">
      <c r="B37" s="3">
        <v>40695</v>
      </c>
      <c r="C37">
        <v>15</v>
      </c>
      <c r="D37" t="s">
        <v>4</v>
      </c>
    </row>
    <row r="38" spans="2:4" x14ac:dyDescent="0.25">
      <c r="B38" s="3">
        <v>40703</v>
      </c>
      <c r="C38">
        <v>189</v>
      </c>
      <c r="D38" t="s">
        <v>4</v>
      </c>
    </row>
    <row r="39" spans="2:4" x14ac:dyDescent="0.25">
      <c r="B39" s="3">
        <v>40707</v>
      </c>
      <c r="C39">
        <v>5</v>
      </c>
      <c r="D39" t="s">
        <v>4</v>
      </c>
    </row>
    <row r="40" spans="2:4" x14ac:dyDescent="0.25">
      <c r="B40" s="3">
        <v>40714</v>
      </c>
      <c r="C40">
        <v>389</v>
      </c>
      <c r="D40" t="s">
        <v>4</v>
      </c>
    </row>
    <row r="41" spans="2:4" x14ac:dyDescent="0.25">
      <c r="B41" s="3">
        <v>40722</v>
      </c>
      <c r="C41">
        <v>313</v>
      </c>
      <c r="D41" t="s">
        <v>4</v>
      </c>
    </row>
    <row r="42" spans="2:4" x14ac:dyDescent="0.25">
      <c r="B42" s="3">
        <v>41064</v>
      </c>
      <c r="C42">
        <v>5</v>
      </c>
      <c r="D42" t="s">
        <v>4</v>
      </c>
    </row>
    <row r="43" spans="2:4" x14ac:dyDescent="0.25">
      <c r="B43" s="3">
        <v>41071</v>
      </c>
      <c r="C43">
        <v>460</v>
      </c>
      <c r="D43" t="s">
        <v>4</v>
      </c>
    </row>
    <row r="44" spans="2:4" x14ac:dyDescent="0.25">
      <c r="B44" s="3">
        <v>41080</v>
      </c>
      <c r="C44">
        <v>10</v>
      </c>
      <c r="D44" t="s">
        <v>4</v>
      </c>
    </row>
    <row r="45" spans="2:4" x14ac:dyDescent="0.25">
      <c r="B45" s="3">
        <v>41085</v>
      </c>
      <c r="C45" t="s">
        <v>5</v>
      </c>
      <c r="D45" t="s">
        <v>4</v>
      </c>
    </row>
    <row r="46" spans="2:4" x14ac:dyDescent="0.25">
      <c r="B46" s="3">
        <v>41086</v>
      </c>
      <c r="C46">
        <v>580</v>
      </c>
      <c r="D46" t="s">
        <v>4</v>
      </c>
    </row>
    <row r="47" spans="2:4" x14ac:dyDescent="0.25">
      <c r="B47" s="3">
        <v>41428</v>
      </c>
      <c r="C47">
        <v>5</v>
      </c>
      <c r="D47" t="s">
        <v>4</v>
      </c>
    </row>
    <row r="48" spans="2:4" x14ac:dyDescent="0.25">
      <c r="B48" s="3">
        <v>41435</v>
      </c>
      <c r="C48" s="5">
        <v>10</v>
      </c>
      <c r="D48" t="s">
        <v>4</v>
      </c>
    </row>
    <row r="49" spans="1:4" x14ac:dyDescent="0.25">
      <c r="B49" s="3">
        <v>41442</v>
      </c>
      <c r="C49" s="5">
        <v>4</v>
      </c>
      <c r="D49" t="s">
        <v>4</v>
      </c>
    </row>
    <row r="50" spans="1:4" x14ac:dyDescent="0.25">
      <c r="B50" s="3">
        <v>41451</v>
      </c>
      <c r="C50" s="5">
        <v>2000</v>
      </c>
      <c r="D50" t="s">
        <v>4</v>
      </c>
    </row>
    <row r="51" spans="1:4" x14ac:dyDescent="0.25">
      <c r="B51" s="3">
        <v>41452</v>
      </c>
      <c r="C51" s="5">
        <v>420</v>
      </c>
      <c r="D51" t="s">
        <v>4</v>
      </c>
    </row>
    <row r="53" spans="1:4" x14ac:dyDescent="0.25">
      <c r="C53" s="7">
        <f>GEOMEAN(C20:C51)</f>
        <v>54.919808316448403</v>
      </c>
      <c r="D53">
        <f>COUNTA(D20:D51)</f>
        <v>32</v>
      </c>
    </row>
    <row r="55" spans="1:4" x14ac:dyDescent="0.25">
      <c r="A55" t="s">
        <v>14</v>
      </c>
      <c r="B55" s="6" t="s">
        <v>10</v>
      </c>
      <c r="C55" s="6" t="s">
        <v>11</v>
      </c>
      <c r="D55" s="6" t="s">
        <v>2</v>
      </c>
    </row>
    <row r="56" spans="1:4" x14ac:dyDescent="0.25">
      <c r="B56" s="3">
        <v>39638</v>
      </c>
      <c r="C56">
        <v>44</v>
      </c>
      <c r="D56" t="s">
        <v>6</v>
      </c>
    </row>
    <row r="57" spans="1:4" x14ac:dyDescent="0.25">
      <c r="B57" s="3">
        <v>39644</v>
      </c>
      <c r="C57">
        <v>12</v>
      </c>
      <c r="D57" t="s">
        <v>6</v>
      </c>
    </row>
    <row r="58" spans="1:4" x14ac:dyDescent="0.25">
      <c r="B58" s="3">
        <v>39650</v>
      </c>
      <c r="C58">
        <v>30</v>
      </c>
      <c r="D58" t="s">
        <v>6</v>
      </c>
    </row>
    <row r="59" spans="1:4" x14ac:dyDescent="0.25">
      <c r="B59" s="3">
        <v>39657</v>
      </c>
      <c r="C59">
        <v>23</v>
      </c>
      <c r="D59" t="s">
        <v>6</v>
      </c>
    </row>
    <row r="60" spans="1:4" x14ac:dyDescent="0.25">
      <c r="B60" s="3">
        <v>40000.430555555555</v>
      </c>
      <c r="C60">
        <v>490</v>
      </c>
      <c r="D60" t="s">
        <v>6</v>
      </c>
    </row>
    <row r="61" spans="1:4" x14ac:dyDescent="0.25">
      <c r="B61" s="3">
        <v>40007.43472222222</v>
      </c>
      <c r="C61">
        <v>20</v>
      </c>
      <c r="D61" t="s">
        <v>6</v>
      </c>
    </row>
    <row r="62" spans="1:4" x14ac:dyDescent="0.25">
      <c r="B62" s="3">
        <v>40014.409722222219</v>
      </c>
      <c r="C62">
        <v>1040</v>
      </c>
      <c r="D62" t="s">
        <v>6</v>
      </c>
    </row>
    <row r="63" spans="1:4" x14ac:dyDescent="0.25">
      <c r="B63" s="3">
        <v>40015.393750000003</v>
      </c>
      <c r="C63">
        <v>1600</v>
      </c>
      <c r="D63" t="s">
        <v>6</v>
      </c>
    </row>
    <row r="64" spans="1:4" x14ac:dyDescent="0.25">
      <c r="B64" s="3">
        <v>40016</v>
      </c>
      <c r="C64">
        <v>410</v>
      </c>
      <c r="D64" t="s">
        <v>6</v>
      </c>
    </row>
    <row r="65" spans="2:4" x14ac:dyDescent="0.25">
      <c r="B65" s="3">
        <v>40017.13958333333</v>
      </c>
      <c r="C65">
        <v>410</v>
      </c>
      <c r="D65" t="s">
        <v>6</v>
      </c>
    </row>
    <row r="66" spans="2:4" x14ac:dyDescent="0.25">
      <c r="B66" s="3">
        <v>40017.590277777781</v>
      </c>
      <c r="C66">
        <v>190</v>
      </c>
      <c r="D66" t="s">
        <v>6</v>
      </c>
    </row>
    <row r="67" spans="2:4" x14ac:dyDescent="0.25">
      <c r="B67" s="3">
        <v>40021.40625</v>
      </c>
      <c r="C67">
        <v>15</v>
      </c>
      <c r="D67" t="s">
        <v>6</v>
      </c>
    </row>
    <row r="68" spans="2:4" x14ac:dyDescent="0.25">
      <c r="B68" s="3">
        <v>40366.442361111112</v>
      </c>
      <c r="C68">
        <v>120</v>
      </c>
      <c r="D68" t="s">
        <v>6</v>
      </c>
    </row>
    <row r="69" spans="2:4" x14ac:dyDescent="0.25">
      <c r="B69" s="3">
        <v>40372.530555555553</v>
      </c>
      <c r="C69">
        <v>58</v>
      </c>
      <c r="D69" t="s">
        <v>6</v>
      </c>
    </row>
    <row r="70" spans="2:4" x14ac:dyDescent="0.25">
      <c r="B70" s="3">
        <v>40379.602777777778</v>
      </c>
      <c r="C70">
        <v>54</v>
      </c>
      <c r="D70" t="s">
        <v>6</v>
      </c>
    </row>
    <row r="71" spans="2:4" x14ac:dyDescent="0.25">
      <c r="B71" s="3">
        <v>40386.515972222223</v>
      </c>
      <c r="C71">
        <v>290</v>
      </c>
      <c r="D71" t="s">
        <v>6</v>
      </c>
    </row>
    <row r="72" spans="2:4" x14ac:dyDescent="0.25">
      <c r="B72" s="3">
        <v>40729</v>
      </c>
      <c r="C72">
        <v>9139</v>
      </c>
      <c r="D72" t="s">
        <v>4</v>
      </c>
    </row>
    <row r="73" spans="2:4" x14ac:dyDescent="0.25">
      <c r="B73" s="3">
        <v>40730</v>
      </c>
      <c r="C73">
        <v>613</v>
      </c>
      <c r="D73" t="s">
        <v>4</v>
      </c>
    </row>
    <row r="74" spans="2:4" x14ac:dyDescent="0.25">
      <c r="B74" s="3">
        <v>40737</v>
      </c>
      <c r="C74">
        <v>31</v>
      </c>
      <c r="D74" t="s">
        <v>4</v>
      </c>
    </row>
    <row r="75" spans="2:4" x14ac:dyDescent="0.25">
      <c r="B75" s="3">
        <v>40744</v>
      </c>
      <c r="C75">
        <v>41</v>
      </c>
      <c r="D75" t="s">
        <v>4</v>
      </c>
    </row>
    <row r="76" spans="2:4" x14ac:dyDescent="0.25">
      <c r="B76" s="3">
        <v>40749</v>
      </c>
      <c r="C76">
        <v>5</v>
      </c>
      <c r="D76" t="s">
        <v>4</v>
      </c>
    </row>
    <row r="77" spans="2:4" x14ac:dyDescent="0.25">
      <c r="B77" s="3">
        <v>41092</v>
      </c>
      <c r="C77">
        <v>290</v>
      </c>
      <c r="D77" t="s">
        <v>4</v>
      </c>
    </row>
    <row r="78" spans="2:4" x14ac:dyDescent="0.25">
      <c r="B78" s="3">
        <v>41100</v>
      </c>
      <c r="C78">
        <v>86</v>
      </c>
      <c r="D78" t="s">
        <v>4</v>
      </c>
    </row>
    <row r="79" spans="2:4" x14ac:dyDescent="0.25">
      <c r="B79" s="3">
        <v>41107</v>
      </c>
      <c r="C79">
        <v>1300</v>
      </c>
      <c r="D79" t="s">
        <v>4</v>
      </c>
    </row>
    <row r="80" spans="2:4" x14ac:dyDescent="0.25">
      <c r="B80" s="3">
        <v>41109</v>
      </c>
      <c r="C80">
        <v>3200</v>
      </c>
      <c r="D80" t="s">
        <v>4</v>
      </c>
    </row>
    <row r="81" spans="1:4" x14ac:dyDescent="0.25">
      <c r="B81" s="3">
        <v>41110</v>
      </c>
      <c r="C81">
        <v>10</v>
      </c>
      <c r="D81" t="s">
        <v>4</v>
      </c>
    </row>
    <row r="82" spans="1:4" x14ac:dyDescent="0.25">
      <c r="B82" s="3">
        <v>41114</v>
      </c>
      <c r="C82">
        <v>400</v>
      </c>
      <c r="D82" t="s">
        <v>4</v>
      </c>
    </row>
    <row r="83" spans="1:4" x14ac:dyDescent="0.25">
      <c r="B83" s="3">
        <v>41120</v>
      </c>
      <c r="C83">
        <v>250</v>
      </c>
      <c r="D83" t="s">
        <v>4</v>
      </c>
    </row>
    <row r="84" spans="1:4" x14ac:dyDescent="0.25">
      <c r="B84" s="3">
        <v>41457</v>
      </c>
      <c r="C84" s="5">
        <v>75</v>
      </c>
      <c r="D84" t="s">
        <v>4</v>
      </c>
    </row>
    <row r="85" spans="1:4" x14ac:dyDescent="0.25">
      <c r="B85" s="3">
        <v>41463</v>
      </c>
      <c r="C85" s="5">
        <v>110</v>
      </c>
      <c r="D85" t="s">
        <v>4</v>
      </c>
    </row>
    <row r="86" spans="1:4" x14ac:dyDescent="0.25">
      <c r="B86" s="3">
        <v>41465</v>
      </c>
      <c r="C86" s="5">
        <v>640</v>
      </c>
      <c r="D86" t="s">
        <v>4</v>
      </c>
    </row>
    <row r="87" spans="1:4" x14ac:dyDescent="0.25">
      <c r="B87" s="3">
        <v>41471</v>
      </c>
      <c r="C87" s="5">
        <v>52</v>
      </c>
      <c r="D87" t="s">
        <v>4</v>
      </c>
    </row>
    <row r="88" spans="1:4" x14ac:dyDescent="0.25">
      <c r="B88" s="3">
        <v>41478</v>
      </c>
      <c r="C88" s="5">
        <v>410</v>
      </c>
      <c r="D88" t="s">
        <v>4</v>
      </c>
    </row>
    <row r="89" spans="1:4" x14ac:dyDescent="0.25">
      <c r="B89" s="3">
        <v>41485</v>
      </c>
      <c r="C89">
        <v>5</v>
      </c>
      <c r="D89" t="s">
        <v>4</v>
      </c>
    </row>
    <row r="91" spans="1:4" x14ac:dyDescent="0.25">
      <c r="C91" s="7">
        <f>GEOMEAN(C56:C89)</f>
        <v>129.43300880688665</v>
      </c>
      <c r="D91">
        <f>COUNTA(D56:D89)</f>
        <v>34</v>
      </c>
    </row>
    <row r="93" spans="1:4" x14ac:dyDescent="0.25">
      <c r="A93" t="s">
        <v>15</v>
      </c>
      <c r="B93" s="6" t="s">
        <v>10</v>
      </c>
      <c r="C93" s="6" t="s">
        <v>11</v>
      </c>
      <c r="D93" s="6" t="s">
        <v>2</v>
      </c>
    </row>
    <row r="94" spans="1:4" x14ac:dyDescent="0.25">
      <c r="B94" s="3">
        <v>39666</v>
      </c>
      <c r="C94">
        <v>53</v>
      </c>
      <c r="D94" t="s">
        <v>6</v>
      </c>
    </row>
    <row r="95" spans="1:4" x14ac:dyDescent="0.25">
      <c r="B95" s="3">
        <v>39671</v>
      </c>
      <c r="C95">
        <v>80</v>
      </c>
      <c r="D95" t="s">
        <v>6</v>
      </c>
    </row>
    <row r="96" spans="1:4" x14ac:dyDescent="0.25">
      <c r="B96" s="3">
        <v>39678</v>
      </c>
      <c r="C96">
        <v>70</v>
      </c>
      <c r="D96" t="s">
        <v>6</v>
      </c>
    </row>
    <row r="97" spans="2:4" x14ac:dyDescent="0.25">
      <c r="B97" s="3">
        <v>39685</v>
      </c>
      <c r="C97">
        <v>53</v>
      </c>
      <c r="D97" t="s">
        <v>6</v>
      </c>
    </row>
    <row r="98" spans="2:4" x14ac:dyDescent="0.25">
      <c r="B98" s="3">
        <v>40028.385416666664</v>
      </c>
      <c r="C98">
        <v>49</v>
      </c>
      <c r="D98" t="s">
        <v>6</v>
      </c>
    </row>
    <row r="99" spans="2:4" x14ac:dyDescent="0.25">
      <c r="B99" s="3">
        <v>40029</v>
      </c>
      <c r="D99" t="s">
        <v>6</v>
      </c>
    </row>
    <row r="100" spans="2:4" x14ac:dyDescent="0.25">
      <c r="B100" s="3">
        <v>40035.482638888891</v>
      </c>
      <c r="C100">
        <v>68</v>
      </c>
      <c r="D100" t="s">
        <v>6</v>
      </c>
    </row>
    <row r="101" spans="2:4" x14ac:dyDescent="0.25">
      <c r="B101" s="3">
        <v>40042.575694444444</v>
      </c>
      <c r="C101">
        <v>45</v>
      </c>
      <c r="D101" t="s">
        <v>6</v>
      </c>
    </row>
    <row r="102" spans="2:4" x14ac:dyDescent="0.25">
      <c r="B102" s="3">
        <v>40049.586805555555</v>
      </c>
      <c r="C102">
        <v>170</v>
      </c>
      <c r="D102" t="s">
        <v>6</v>
      </c>
    </row>
    <row r="103" spans="2:4" x14ac:dyDescent="0.25">
      <c r="B103" s="3">
        <v>40392.535416666666</v>
      </c>
      <c r="C103">
        <v>51</v>
      </c>
      <c r="D103" t="s">
        <v>6</v>
      </c>
    </row>
    <row r="104" spans="2:4" x14ac:dyDescent="0.25">
      <c r="B104" s="3">
        <v>40400.464583333334</v>
      </c>
      <c r="C104">
        <v>67</v>
      </c>
      <c r="D104" t="s">
        <v>6</v>
      </c>
    </row>
    <row r="105" spans="2:4" x14ac:dyDescent="0.25">
      <c r="B105" s="3">
        <v>40407.543055555558</v>
      </c>
      <c r="C105">
        <v>23</v>
      </c>
      <c r="D105" t="s">
        <v>6</v>
      </c>
    </row>
    <row r="106" spans="2:4" x14ac:dyDescent="0.25">
      <c r="B106" s="3">
        <v>40413.541666666664</v>
      </c>
      <c r="C106">
        <v>1300</v>
      </c>
      <c r="D106" t="s">
        <v>6</v>
      </c>
    </row>
    <row r="107" spans="2:4" x14ac:dyDescent="0.25">
      <c r="B107" s="3">
        <v>40757</v>
      </c>
      <c r="C107">
        <v>10</v>
      </c>
      <c r="D107" t="s">
        <v>4</v>
      </c>
    </row>
    <row r="108" spans="2:4" x14ac:dyDescent="0.25">
      <c r="B108" s="3">
        <v>40763</v>
      </c>
      <c r="C108">
        <v>97</v>
      </c>
      <c r="D108" t="s">
        <v>4</v>
      </c>
    </row>
    <row r="109" spans="2:4" x14ac:dyDescent="0.25">
      <c r="B109" s="3">
        <v>40770</v>
      </c>
      <c r="C109">
        <v>5</v>
      </c>
      <c r="D109" t="s">
        <v>4</v>
      </c>
    </row>
    <row r="110" spans="2:4" x14ac:dyDescent="0.25">
      <c r="B110" s="3">
        <v>40777</v>
      </c>
      <c r="C110">
        <v>63</v>
      </c>
      <c r="D110" t="s">
        <v>4</v>
      </c>
    </row>
    <row r="111" spans="2:4" x14ac:dyDescent="0.25">
      <c r="B111" s="3">
        <v>40784</v>
      </c>
      <c r="C111">
        <v>20</v>
      </c>
      <c r="D111" t="s">
        <v>4</v>
      </c>
    </row>
    <row r="112" spans="2:4" x14ac:dyDescent="0.25">
      <c r="B112" s="3">
        <v>41128</v>
      </c>
      <c r="C112">
        <v>41</v>
      </c>
      <c r="D112" t="s">
        <v>4</v>
      </c>
    </row>
    <row r="113" spans="1:4" x14ac:dyDescent="0.25">
      <c r="B113" s="3">
        <v>41134</v>
      </c>
      <c r="C113">
        <v>1000</v>
      </c>
      <c r="D113" t="s">
        <v>4</v>
      </c>
    </row>
    <row r="114" spans="1:4" x14ac:dyDescent="0.25">
      <c r="B114" s="3">
        <v>41135</v>
      </c>
      <c r="C114">
        <v>20</v>
      </c>
      <c r="D114" t="s">
        <v>4</v>
      </c>
    </row>
    <row r="115" spans="1:4" x14ac:dyDescent="0.25">
      <c r="B115" s="3">
        <v>41142</v>
      </c>
      <c r="C115">
        <v>41</v>
      </c>
      <c r="D115" t="s">
        <v>4</v>
      </c>
    </row>
    <row r="116" spans="1:4" x14ac:dyDescent="0.25">
      <c r="B116" s="3">
        <v>41149</v>
      </c>
      <c r="C116">
        <v>73</v>
      </c>
      <c r="D116" t="s">
        <v>4</v>
      </c>
    </row>
    <row r="117" spans="1:4" x14ac:dyDescent="0.25">
      <c r="B117" s="3">
        <v>41492</v>
      </c>
      <c r="C117" s="5">
        <v>63</v>
      </c>
      <c r="D117" t="s">
        <v>4</v>
      </c>
    </row>
    <row r="118" spans="1:4" x14ac:dyDescent="0.25">
      <c r="B118" s="3">
        <v>41494</v>
      </c>
      <c r="C118" s="5">
        <v>300</v>
      </c>
      <c r="D118" t="s">
        <v>4</v>
      </c>
    </row>
    <row r="119" spans="1:4" x14ac:dyDescent="0.25">
      <c r="B119" s="3">
        <v>41499</v>
      </c>
      <c r="C119" s="5">
        <v>200</v>
      </c>
      <c r="D119" t="s">
        <v>4</v>
      </c>
    </row>
    <row r="120" spans="1:4" x14ac:dyDescent="0.25">
      <c r="B120" s="3">
        <v>41506</v>
      </c>
      <c r="C120" s="5">
        <v>120</v>
      </c>
      <c r="D120" t="s">
        <v>4</v>
      </c>
    </row>
    <row r="121" spans="1:4" x14ac:dyDescent="0.25">
      <c r="B121" s="3">
        <v>41512</v>
      </c>
      <c r="C121" s="5">
        <v>52</v>
      </c>
      <c r="D121" t="s">
        <v>4</v>
      </c>
    </row>
    <row r="123" spans="1:4" x14ac:dyDescent="0.25">
      <c r="C123" s="7">
        <f>GEOMEAN(C94:C121)</f>
        <v>66.188517222898824</v>
      </c>
      <c r="D123">
        <f>COUNTA(D94:D121)</f>
        <v>28</v>
      </c>
    </row>
    <row r="125" spans="1:4" x14ac:dyDescent="0.25">
      <c r="A125" t="s">
        <v>16</v>
      </c>
      <c r="B125" s="6" t="s">
        <v>10</v>
      </c>
      <c r="C125" s="6" t="s">
        <v>11</v>
      </c>
      <c r="D125" s="6" t="s">
        <v>2</v>
      </c>
    </row>
    <row r="126" spans="1:4" x14ac:dyDescent="0.25">
      <c r="B126" s="3">
        <v>39693</v>
      </c>
      <c r="C126">
        <v>17</v>
      </c>
      <c r="D126" t="s">
        <v>6</v>
      </c>
    </row>
    <row r="127" spans="1:4" x14ac:dyDescent="0.25">
      <c r="B127" s="3">
        <v>40058</v>
      </c>
      <c r="C127">
        <v>17</v>
      </c>
      <c r="D127" t="s">
        <v>6</v>
      </c>
    </row>
    <row r="128" spans="1:4" x14ac:dyDescent="0.25">
      <c r="B128" s="3">
        <v>40058.420138888891</v>
      </c>
      <c r="C128">
        <v>18</v>
      </c>
      <c r="D128" t="s">
        <v>6</v>
      </c>
    </row>
    <row r="129" spans="2:4" x14ac:dyDescent="0.25">
      <c r="B129" s="3">
        <v>40793</v>
      </c>
      <c r="C129">
        <v>41</v>
      </c>
      <c r="D129" t="s">
        <v>4</v>
      </c>
    </row>
    <row r="130" spans="2:4" x14ac:dyDescent="0.25">
      <c r="B130" s="3">
        <v>41156</v>
      </c>
      <c r="C130">
        <v>504</v>
      </c>
      <c r="D130" t="s">
        <v>4</v>
      </c>
    </row>
    <row r="131" spans="2:4" x14ac:dyDescent="0.25">
      <c r="B131" s="3">
        <v>41520</v>
      </c>
      <c r="C131" s="5">
        <v>20</v>
      </c>
      <c r="D131" t="s">
        <v>4</v>
      </c>
    </row>
    <row r="132" spans="2:4" x14ac:dyDescent="0.25">
      <c r="B132" s="3">
        <v>41521</v>
      </c>
      <c r="C132" s="5">
        <v>41</v>
      </c>
      <c r="D132" t="s">
        <v>4</v>
      </c>
    </row>
    <row r="134" spans="2:4" x14ac:dyDescent="0.25">
      <c r="C134" s="7">
        <f>GEOMEAN(C126:C132)</f>
        <v>36.610005915745305</v>
      </c>
      <c r="D134">
        <f>COUNTA(D126:D132)</f>
        <v>7</v>
      </c>
    </row>
  </sheetData>
  <sortState ref="A4:C149">
    <sortCondition ref="A4:A1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Notes</vt:lpstr>
      <vt:lpstr>BB Clarke</vt:lpstr>
      <vt:lpstr>Bernies</vt:lpstr>
      <vt:lpstr>Brittingham</vt:lpstr>
      <vt:lpstr>Esther</vt:lpstr>
      <vt:lpstr>Goodland</vt:lpstr>
      <vt:lpstr>Hoofer</vt:lpstr>
      <vt:lpstr>Hudson</vt:lpstr>
      <vt:lpstr>James Madison</vt:lpstr>
      <vt:lpstr>Marshall</vt:lpstr>
      <vt:lpstr>Marshall2</vt:lpstr>
      <vt:lpstr>Memorial Union</vt:lpstr>
      <vt:lpstr>Mendota Park</vt:lpstr>
      <vt:lpstr>Olbrich</vt:lpstr>
      <vt:lpstr>Olin</vt:lpstr>
      <vt:lpstr>Spring Harbor</vt:lpstr>
      <vt:lpstr>Tenney</vt:lpstr>
      <vt:lpstr>Vilas</vt:lpstr>
      <vt:lpstr>Warner</vt:lpstr>
      <vt:lpstr>Updated assessment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Beranek, Ashley</dc:creator>
  <cp:lastModifiedBy>Beranek, Ashley</cp:lastModifiedBy>
  <dcterms:created xsi:type="dcterms:W3CDTF">2014-02-21T16:16:58Z</dcterms:created>
  <dcterms:modified xsi:type="dcterms:W3CDTF">2014-03-24T18:43:17Z</dcterms:modified>
</cp:coreProperties>
</file>