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80" windowWidth="15195" windowHeight="8700" activeTab="2"/>
  </bookViews>
  <sheets>
    <sheet name="Habitat" sheetId="1" r:id="rId1"/>
    <sheet name="Waterqualitychemistry" sheetId="2" r:id="rId2"/>
    <sheet name="TransparencyTSS" sheetId="3" r:id="rId3"/>
    <sheet name="Waterchemgraphs" sheetId="4" r:id="rId4"/>
    <sheet name="Macroinverts" sheetId="5" r:id="rId5"/>
    <sheet name="FishIBI" sheetId="6" r:id="rId6"/>
  </sheets>
  <definedNames/>
  <calcPr fullCalcOnLoad="1"/>
</workbook>
</file>

<file path=xl/sharedStrings.xml><?xml version="1.0" encoding="utf-8"?>
<sst xmlns="http://schemas.openxmlformats.org/spreadsheetml/2006/main" count="232" uniqueCount="133">
  <si>
    <t>Kinnamann Road</t>
  </si>
  <si>
    <t>Location</t>
  </si>
  <si>
    <t>WBIC</t>
  </si>
  <si>
    <t>Flow</t>
  </si>
  <si>
    <t>SWIMS</t>
  </si>
  <si>
    <t>Stat. No.</t>
  </si>
  <si>
    <t>m/s</t>
  </si>
  <si>
    <t>mg/l</t>
  </si>
  <si>
    <t>deg. C</t>
  </si>
  <si>
    <t>pH</t>
  </si>
  <si>
    <t>su</t>
  </si>
  <si>
    <t>Conductivity</t>
  </si>
  <si>
    <t>umhos/cm</t>
  </si>
  <si>
    <t>Ammonia N</t>
  </si>
  <si>
    <t>OrthoP</t>
  </si>
  <si>
    <t>DO</t>
  </si>
  <si>
    <t xml:space="preserve"> (mg/l)</t>
  </si>
  <si>
    <t>TP</t>
  </si>
  <si>
    <t>TSS</t>
  </si>
  <si>
    <t>Nitrate-</t>
  </si>
  <si>
    <t>Nitrite</t>
  </si>
  <si>
    <t>TKN</t>
  </si>
  <si>
    <t>Date</t>
  </si>
  <si>
    <t>Schuette Road</t>
  </si>
  <si>
    <t>Rating</t>
  </si>
  <si>
    <t>Excellent</t>
  </si>
  <si>
    <t>Good</t>
  </si>
  <si>
    <t>Water Temp</t>
  </si>
  <si>
    <t>% Sat</t>
  </si>
  <si>
    <t>Blank cell = parameter not collected</t>
  </si>
  <si>
    <t>ND in cell = collected but non detectable</t>
  </si>
  <si>
    <t>ND</t>
  </si>
  <si>
    <t>ug/l</t>
  </si>
  <si>
    <t>Transparency</t>
  </si>
  <si>
    <t>NTU</t>
  </si>
  <si>
    <t>cm</t>
  </si>
  <si>
    <t>Transparency of 120 = &gt;120 cm</t>
  </si>
  <si>
    <t>&lt;10</t>
  </si>
  <si>
    <t>&gt;240</t>
  </si>
  <si>
    <t>0.5 (data in question, may be 0.5 meters)</t>
  </si>
  <si>
    <t xml:space="preserve">Locations are upstream of Kinnamann Road and upstream of Schuette Road </t>
  </si>
  <si>
    <t xml:space="preserve">Qualitative </t>
  </si>
  <si>
    <t>Qualitative</t>
  </si>
  <si>
    <t>Notes:</t>
  </si>
  <si>
    <t>min</t>
  </si>
  <si>
    <t>max</t>
  </si>
  <si>
    <t>Median</t>
  </si>
  <si>
    <t>Rain events:</t>
  </si>
  <si>
    <t>06/06 early morning prior to sampling=0.36</t>
  </si>
  <si>
    <t>&gt;120</t>
  </si>
  <si>
    <t>08/14 = 0.01,08/17=0.08 24 hours prior to 08/14 sample</t>
  </si>
  <si>
    <t>10/21=no rain previous 5 days</t>
  </si>
  <si>
    <t xml:space="preserve">Median with rain event </t>
  </si>
  <si>
    <t>Average with june rain event sample</t>
  </si>
  <si>
    <t>Average without june rain event sample</t>
  </si>
  <si>
    <t>Median with rain event sample</t>
  </si>
  <si>
    <t>Median without rain event sample</t>
  </si>
  <si>
    <t>TP Kinnamann RD mg/l</t>
  </si>
  <si>
    <t>TP Kinnamann Rd. ug/l</t>
  </si>
  <si>
    <t>TP Schuette Rd. mg/l</t>
  </si>
  <si>
    <t>TSS Kinnamann Rd. mg/l</t>
  </si>
  <si>
    <t>TSS Schuette Rd. mg/l</t>
  </si>
  <si>
    <t>TP Schuette Rd. ug/l</t>
  </si>
  <si>
    <t>Macroinvertebrate Values</t>
  </si>
  <si>
    <t>Kinnamann Rd. HBI</t>
  </si>
  <si>
    <t>Schuette Rd. HBI</t>
  </si>
  <si>
    <t>DATE</t>
  </si>
  <si>
    <t>Location/Indices</t>
  </si>
  <si>
    <t>Kinnamann Rd. MIBI</t>
  </si>
  <si>
    <t>Schuette Rd. MIBI</t>
  </si>
  <si>
    <t>Note:  Sauk Co. collected the November HBI samples which were analyzed by UWSuperior, but no MIBI are available from Uwsuperior</t>
  </si>
  <si>
    <t>MIBI Rating</t>
  </si>
  <si>
    <t>Hilsenhoff Biotic Index</t>
  </si>
  <si>
    <t>Both sites the HBI values indicate good to very good or some to slight pollution</t>
  </si>
  <si>
    <t>Both sites the MIBI values were good</t>
  </si>
  <si>
    <t>Month</t>
  </si>
  <si>
    <t>May</t>
  </si>
  <si>
    <t>June</t>
  </si>
  <si>
    <t>July</t>
  </si>
  <si>
    <t>Aug</t>
  </si>
  <si>
    <t>Sept</t>
  </si>
  <si>
    <t>Oct</t>
  </si>
  <si>
    <t>Kinnamann Rd</t>
  </si>
  <si>
    <t>Schuette Rd</t>
  </si>
  <si>
    <t>Total Phosphorus Mg/L Silver Creek 2011-12</t>
  </si>
  <si>
    <t>Schuette Rd.</t>
  </si>
  <si>
    <t>Total Suspended Solids MG/L Silver Creek 2011-12</t>
  </si>
  <si>
    <t>Score</t>
  </si>
  <si>
    <t>Habitat</t>
  </si>
  <si>
    <t>Silver Creek Water Chemistry and Quality 2011-2012 Collected by Jean Unmuth, Thor Tackett, Kevin Patterson, Russ Wolf, Matt Miller</t>
  </si>
  <si>
    <t>Averages without 06/06/ rain event sample</t>
  </si>
  <si>
    <t>Averages: with06/06/ rain event sample</t>
  </si>
  <si>
    <t>Median for 5 samples or without the rain event on am of 6/06</t>
  </si>
  <si>
    <t>Averages without 06/06/ 11 rain event sample</t>
  </si>
  <si>
    <t>Averages with 06/06/11 rain event sample</t>
  </si>
  <si>
    <t>Median for 5 samples or without the rain event on 6/06</t>
  </si>
  <si>
    <t>Flows from 2011 to 2012 decreased by 90%</t>
  </si>
  <si>
    <t>Flow from 2011 to 2012 decreased by 94%</t>
  </si>
  <si>
    <t>Quantitative</t>
  </si>
  <si>
    <t>Silver Creek Habitat Scores and Ratings 2011-2012</t>
  </si>
  <si>
    <t xml:space="preserve">Schuette Rd. </t>
  </si>
  <si>
    <t>Station ID</t>
  </si>
  <si>
    <t xml:space="preserve">Habitat </t>
  </si>
  <si>
    <t>Swims Station</t>
  </si>
  <si>
    <t>Year 2011</t>
  </si>
  <si>
    <t>Year 2012</t>
  </si>
  <si>
    <t>WBIC:1280000</t>
  </si>
  <si>
    <t>Sauk County, Wisconsin</t>
  </si>
  <si>
    <t>Ratings are based on April 2012 Wiscalm for Small Cold Intermittent Streams</t>
  </si>
  <si>
    <t>Silver Creek Macroinvertebrates, WBIC: 1280000, Sauk Co. WI</t>
  </si>
  <si>
    <t>Silver Creek Phosphorus and TSS</t>
  </si>
  <si>
    <t>Note:  The stream is cool-cold transition HW, with 9.66 kilometer watershed but Max daily mean temperature is &lt;22 degrees C</t>
  </si>
  <si>
    <t>Silver Creek Cool Fish IBI scores and ratings.  WBIC: 1280000, Sauk  Co. WI</t>
  </si>
  <si>
    <t>The stream is perennial, even during drought years.  Fish were mainly cool-warm and warm, and not more than 75% were intolerant.</t>
  </si>
  <si>
    <t>Therefore the cool water (2013 version) IBI was used to calculate</t>
  </si>
  <si>
    <t>&lt;25 fish (0)</t>
  </si>
  <si>
    <t>&lt;25 Fish (0)</t>
  </si>
  <si>
    <t>N/A</t>
  </si>
  <si>
    <t>There was a 90% decrease in flow between 2011 and 2012 sampling, and many fish likely sought refuge in the Baraboo R.</t>
  </si>
  <si>
    <t>Note Transparency of 240 is actually &gt;240</t>
  </si>
  <si>
    <t>Note: Transparency of 10 is actually &lt;10</t>
  </si>
  <si>
    <t>Taken from Wunderground Baraboo</t>
  </si>
  <si>
    <t>08/17 24 hrs prior to sampling = 0.08</t>
  </si>
  <si>
    <t>07/10/2011 = 0.08, 7/11/11=0.08= total=0.16 48 hrs</t>
  </si>
  <si>
    <t>07/10/11 = 0.08 07/11/2011 = 0.08 = 0.16 total</t>
  </si>
  <si>
    <t>07/26/2012 0.70 and 07/27/2012 = 0.01</t>
  </si>
  <si>
    <t>09/18=0.19, rain 09/19 Rain occurred After sample taken</t>
  </si>
  <si>
    <t>09/18/2011 0.19</t>
  </si>
  <si>
    <t>Transparency (cm)</t>
  </si>
  <si>
    <t>Transparency (NTU)</t>
  </si>
  <si>
    <t>Rainfall (inches)</t>
  </si>
  <si>
    <t>TSS (mg/l)</t>
  </si>
  <si>
    <t>RainEvents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</si>
</sst>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0.0"/>
    <numFmt numFmtId="166" formatCode="0.000"/>
    <numFmt numFmtId="167" formatCode="[$-409]dddd\,\ mmmm\ dd\,\ yyyy"/>
    <numFmt numFmtId="168" formatCode="[$-409]d\-mmm;@"/>
    <numFmt numFmtId="169" formatCode="[$-409]mmm\-yy;@"/>
    <numFmt numFmtId="170" formatCode="m/d;@"/>
    <numFmt numFmtId="171" formatCode="mm/dd/yy;@"/>
    <numFmt numFmtId="172" formatCode="m/d/yy;@"/>
    <numFmt numFmtId="173" formatCode="[$-409]d\-mmm\-yy;@"/>
    <numFmt numFmtId="174" formatCode="[$-409]mmmmm\-yy;@"/>
    <numFmt numFmtId="175" formatCode="[$-409]mmmm\-yy;@"/>
    <numFmt numFmtId="176" formatCode="mmm\-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Transparency and TSS Kinnamann Road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"/>
          <c:w val="0.673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TransparencyTSS!$H$4</c:f>
              <c:strCache>
                <c:ptCount val="1"/>
                <c:pt idx="0">
                  <c:v>Transparency (NTU)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TransparencyTSS!$E$5:$E$10</c:f>
              <c:strCache/>
            </c:strRef>
          </c:cat>
          <c:val>
            <c:numRef>
              <c:f>TransparencyTSS!$H$5:$H$10</c:f>
              <c:numCache/>
            </c:numRef>
          </c:val>
          <c:smooth val="0"/>
        </c:ser>
        <c:marker val="1"/>
        <c:axId val="14827149"/>
        <c:axId val="8640054"/>
      </c:lineChart>
      <c:lineChart>
        <c:grouping val="standard"/>
        <c:varyColors val="0"/>
        <c:ser>
          <c:idx val="1"/>
          <c:order val="1"/>
          <c:tx>
            <c:strRef>
              <c:f>TransparencyTSS!$J$4</c:f>
              <c:strCache>
                <c:ptCount val="1"/>
                <c:pt idx="0">
                  <c:v>TSS (mg/l)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TransparencyTSS!$E$5:$E$10</c:f>
              <c:strCache/>
            </c:strRef>
          </c:cat>
          <c:val>
            <c:numRef>
              <c:f>TransparencyTSS!$J$5:$J$10</c:f>
              <c:numCache/>
            </c:numRef>
          </c:val>
          <c:smooth val="0"/>
        </c:ser>
        <c:marker val="1"/>
        <c:axId val="26744167"/>
        <c:axId val="6167136"/>
      </c:lineChart>
      <c:catAx>
        <c:axId val="1482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40054"/>
        <c:crosses val="autoZero"/>
        <c:auto val="0"/>
        <c:lblOffset val="100"/>
        <c:tickLblSkip val="1"/>
        <c:noMultiLvlLbl val="0"/>
      </c:catAx>
      <c:valAx>
        <c:axId val="864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Transparency 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27149"/>
        <c:crossesAt val="1"/>
        <c:crossBetween val="between"/>
        <c:dispUnits/>
      </c:valAx>
      <c:catAx>
        <c:axId val="26744167"/>
        <c:scaling>
          <c:orientation val="minMax"/>
        </c:scaling>
        <c:axPos val="b"/>
        <c:delete val="1"/>
        <c:majorTickMark val="out"/>
        <c:minorTickMark val="none"/>
        <c:tickLblPos val="nextTo"/>
        <c:crossAx val="6167136"/>
        <c:crosses val="autoZero"/>
        <c:auto val="1"/>
        <c:lblOffset val="100"/>
        <c:noMultiLvlLbl val="0"/>
      </c:catAx>
      <c:valAx>
        <c:axId val="6167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41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8875"/>
          <c:w val="0.2697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Transparency and TSS Schuette Road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9925"/>
          <c:w val="0.663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TransparencyTSS!$H$14</c:f>
              <c:strCache>
                <c:ptCount val="1"/>
                <c:pt idx="0">
                  <c:v>Transparency (NTU)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TransparencyTSS!$E$15:$E$21</c:f>
              <c:strCache/>
            </c:strRef>
          </c:cat>
          <c:val>
            <c:numRef>
              <c:f>TransparencyTSS!$H$15:$H$21</c:f>
              <c:numCache/>
            </c:numRef>
          </c:val>
          <c:smooth val="0"/>
        </c:ser>
        <c:marker val="1"/>
        <c:axId val="47547745"/>
        <c:axId val="48433322"/>
      </c:lineChart>
      <c:lineChart>
        <c:grouping val="standard"/>
        <c:varyColors val="0"/>
        <c:ser>
          <c:idx val="1"/>
          <c:order val="1"/>
          <c:tx>
            <c:strRef>
              <c:f>TransparencyTSS!$J$14</c:f>
              <c:strCache>
                <c:ptCount val="1"/>
                <c:pt idx="0">
                  <c:v>TSS (mg/l)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TransparencyTSS!$E$15:$E$21</c:f>
              <c:strCache/>
            </c:strRef>
          </c:cat>
          <c:val>
            <c:numRef>
              <c:f>TransparencyTSS!$J$15:$J$21</c:f>
              <c:numCache/>
            </c:numRef>
          </c:val>
          <c:smooth val="0"/>
        </c:ser>
        <c:marker val="1"/>
        <c:axId val="45971579"/>
        <c:axId val="482068"/>
      </c:lineChart>
      <c:catAx>
        <c:axId val="47547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33322"/>
        <c:crosses val="autoZero"/>
        <c:auto val="0"/>
        <c:lblOffset val="100"/>
        <c:tickLblSkip val="1"/>
        <c:noMultiLvlLbl val="0"/>
      </c:catAx>
      <c:valAx>
        <c:axId val="4843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Transparency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745"/>
        <c:crossesAt val="1"/>
        <c:crossBetween val="between"/>
        <c:dispUnits/>
      </c:valAx>
      <c:catAx>
        <c:axId val="45971579"/>
        <c:scaling>
          <c:orientation val="minMax"/>
        </c:scaling>
        <c:axPos val="b"/>
        <c:delete val="1"/>
        <c:majorTickMark val="out"/>
        <c:minorTickMark val="none"/>
        <c:tickLblPos val="nextTo"/>
        <c:crossAx val="482068"/>
        <c:crosses val="autoZero"/>
        <c:auto val="1"/>
        <c:lblOffset val="100"/>
        <c:noMultiLvlLbl val="0"/>
      </c:catAx>
      <c:valAx>
        <c:axId val="482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TSS  (mg/l)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715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"/>
          <c:y val="0.48875"/>
          <c:w val="0.27375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Creek Phosphorus All 2011 Samples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183"/>
          <c:w val="0.724"/>
          <c:h val="0.7805"/>
        </c:manualLayout>
      </c:layout>
      <c:bar3DChart>
        <c:barDir val="col"/>
        <c:grouping val="standard"/>
        <c:varyColors val="0"/>
        <c:ser>
          <c:idx val="0"/>
          <c:order val="0"/>
          <c:tx>
            <c:v>Kinnamann Rd.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Waterchemgraphs!$A$6:$A$10</c:f>
              <c:strCache/>
            </c:strRef>
          </c:cat>
          <c:val>
            <c:numRef>
              <c:f>Waterchemgraphs!$F$6:$F$10</c:f>
              <c:numCache/>
            </c:numRef>
          </c:val>
          <c:shape val="box"/>
        </c:ser>
        <c:ser>
          <c:idx val="1"/>
          <c:order val="1"/>
          <c:tx>
            <c:v>Schuette Rd.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Waterchemgraphs!$A$6:$A$10</c:f>
              <c:strCache/>
            </c:strRef>
          </c:cat>
          <c:val>
            <c:numRef>
              <c:f>Waterchemgraphs!$H$6:$H$10</c:f>
              <c:numCache/>
            </c:numRef>
          </c:val>
          <c:shape val="box"/>
        </c:ser>
        <c:shape val="box"/>
        <c:axId val="35190965"/>
        <c:axId val="18803614"/>
        <c:axId val="30486543"/>
      </c:bar3DChart>
      <c:dateAx>
        <c:axId val="35190965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36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803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0965"/>
        <c:crossesAt val="1"/>
        <c:crossBetween val="between"/>
        <c:dispUnits/>
      </c:valAx>
      <c:serAx>
        <c:axId val="30486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36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4945"/>
          <c:w val="0.2045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Creek Phosphorus Baseflows Only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75"/>
          <c:y val="0.1825"/>
          <c:w val="0.92775"/>
          <c:h val="0.8175"/>
        </c:manualLayout>
      </c:layout>
      <c:bar3DChart>
        <c:barDir val="col"/>
        <c:grouping val="standard"/>
        <c:varyColors val="0"/>
        <c:ser>
          <c:idx val="0"/>
          <c:order val="0"/>
          <c:tx>
            <c:v>Kinnamann Rd.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Waterchemgraphs!$A$7:$A$10</c:f>
              <c:strCache/>
            </c:strRef>
          </c:cat>
          <c:val>
            <c:numRef>
              <c:f>Waterchemgraphs!$F$7:$F$10</c:f>
              <c:numCache/>
            </c:numRef>
          </c:val>
          <c:shape val="box"/>
        </c:ser>
        <c:ser>
          <c:idx val="1"/>
          <c:order val="1"/>
          <c:tx>
            <c:v>Schuette Rd.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Waterchemgraphs!$A$7:$A$10</c:f>
              <c:strCache/>
            </c:strRef>
          </c:cat>
          <c:val>
            <c:numRef>
              <c:f>Waterchemgraphs!$H$7:$H$10</c:f>
              <c:numCache/>
            </c:numRef>
          </c:val>
          <c:shape val="box"/>
        </c:ser>
        <c:shape val="box"/>
        <c:axId val="10925128"/>
        <c:axId val="59336841"/>
        <c:axId val="36622098"/>
      </c:bar3DChart>
      <c:dateAx>
        <c:axId val="109251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68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336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25128"/>
        <c:crossesAt val="1"/>
        <c:crossBetween val="between"/>
        <c:dispUnits/>
      </c:valAx>
      <c:serAx>
        <c:axId val="3662209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368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496"/>
          <c:w val="0.227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Phosphorus Kinnamann Road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</a:t>
            </a:r>
          </a:p>
        </c:rich>
      </c:tx>
      <c:layout>
        <c:manualLayout>
          <c:xMode val="factor"/>
          <c:yMode val="factor"/>
          <c:x val="0.02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575"/>
          <c:w val="0.8307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Waterchemgraphs!$B$5:$B$10</c:f>
              <c:strCache/>
            </c:strRef>
          </c:cat>
          <c:val>
            <c:numRef>
              <c:f>Waterchemgraphs!$E$5:$E$10</c:f>
              <c:numCache/>
            </c:numRef>
          </c:val>
        </c:ser>
        <c:axId val="56167459"/>
        <c:axId val="6583804"/>
      </c:barChart>
      <c:catAx>
        <c:axId val="5616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3804"/>
        <c:crosses val="autoZero"/>
        <c:auto val="1"/>
        <c:lblOffset val="100"/>
        <c:tickLblSkip val="1"/>
        <c:noMultiLvlLbl val="0"/>
      </c:catAx>
      <c:valAx>
        <c:axId val="6583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6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Phosphorus Schuette Road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705"/>
          <c:w val="0.780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Waterchemgraphs!$B$5:$B$10</c:f>
              <c:strCache/>
            </c:strRef>
          </c:cat>
          <c:val>
            <c:numRef>
              <c:f>Waterchemgraphs!$G$5:$G$10</c:f>
              <c:numCache/>
            </c:numRef>
          </c:val>
        </c:ser>
        <c:axId val="10855645"/>
        <c:axId val="54264582"/>
      </c:barChart>
      <c:catAx>
        <c:axId val="108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64582"/>
        <c:crosses val="autoZero"/>
        <c:auto val="1"/>
        <c:lblOffset val="100"/>
        <c:tickLblSkip val="1"/>
        <c:noMultiLvlLbl val="0"/>
      </c:catAx>
      <c:valAx>
        <c:axId val="54264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Macroinvertebrate Results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 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8225"/>
          <c:w val="0.80675"/>
          <c:h val="0.79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Macroinverts!$B$6</c:f>
              <c:strCache>
                <c:ptCount val="1"/>
                <c:pt idx="0">
                  <c:v>09/19/2011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Macroinverts!$C$5:$G$5</c:f>
              <c:strCache/>
            </c:strRef>
          </c:cat>
          <c:val>
            <c:numRef>
              <c:f>Macroinverts!$C$6:$G$6</c:f>
              <c:numCache/>
            </c:numRef>
          </c:val>
          <c:shape val="box"/>
        </c:ser>
        <c:ser>
          <c:idx val="1"/>
          <c:order val="1"/>
          <c:tx>
            <c:strRef>
              <c:f>Macroinverts!$B$7</c:f>
              <c:strCache>
                <c:ptCount val="1"/>
                <c:pt idx="0">
                  <c:v>11/07/2011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Macroinverts!$C$5:$G$5</c:f>
              <c:strCache/>
            </c:strRef>
          </c:cat>
          <c:val>
            <c:numRef>
              <c:f>Macroinverts!$C$7:$G$7</c:f>
              <c:numCache/>
            </c:numRef>
          </c:val>
          <c:shape val="box"/>
        </c:ser>
        <c:shape val="box"/>
        <c:axId val="1891511"/>
        <c:axId val="3862576"/>
        <c:axId val="13532593"/>
      </c:bar3DChart>
      <c:catAx>
        <c:axId val="1891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2576"/>
        <c:crosses val="autoZero"/>
        <c:auto val="1"/>
        <c:lblOffset val="100"/>
        <c:tickLblSkip val="1"/>
        <c:noMultiLvlLbl val="0"/>
      </c:catAx>
      <c:valAx>
        <c:axId val="3862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11"/>
        <c:crossesAt val="1"/>
        <c:crossBetween val="between"/>
        <c:dispUnits/>
      </c:valAx>
      <c:serAx>
        <c:axId val="13532593"/>
        <c:scaling>
          <c:orientation val="minMax"/>
        </c:scaling>
        <c:axPos val="b"/>
        <c:delete val="1"/>
        <c:majorTickMark val="out"/>
        <c:minorTickMark val="none"/>
        <c:tickLblPos val="nextTo"/>
        <c:crossAx val="38625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91"/>
          <c:w val="0.172"/>
          <c:h val="0.16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40</xdr:row>
      <xdr:rowOff>95250</xdr:rowOff>
    </xdr:from>
    <xdr:to>
      <xdr:col>9</xdr:col>
      <xdr:colOff>371475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1276350" y="6572250"/>
        <a:ext cx="527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9</xdr:row>
      <xdr:rowOff>152400</xdr:rowOff>
    </xdr:from>
    <xdr:to>
      <xdr:col>20</xdr:col>
      <xdr:colOff>371475</xdr:colOff>
      <xdr:row>34</xdr:row>
      <xdr:rowOff>19050</xdr:rowOff>
    </xdr:to>
    <xdr:graphicFrame>
      <xdr:nvGraphicFramePr>
        <xdr:cNvPr id="2" name="Chart 3"/>
        <xdr:cNvGraphicFramePr/>
      </xdr:nvGraphicFramePr>
      <xdr:xfrm>
        <a:off x="8391525" y="1609725"/>
        <a:ext cx="52006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0.4285</cdr:y>
    </cdr:from>
    <cdr:to>
      <cdr:x>0.1235</cdr:x>
      <cdr:y>0.55275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7650" y="11430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ug/l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0.4365</cdr:y>
    </cdr:from>
    <cdr:to>
      <cdr:x>0.1995</cdr:x>
      <cdr:y>0.561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07632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ug/l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0.7375</cdr:y>
    </cdr:from>
    <cdr:to>
      <cdr:x>0.97975</cdr:x>
      <cdr:y>0.80625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105025"/>
          <a:ext cx="468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_______________________________________________________________________</a:t>
          </a:r>
        </a:p>
      </cdr:txBody>
    </cdr:sp>
  </cdr:relSizeAnchor>
  <cdr:relSizeAnchor xmlns:cdr="http://schemas.openxmlformats.org/drawingml/2006/chartDrawing">
    <cdr:from>
      <cdr:x>0.84875</cdr:x>
      <cdr:y>0.05425</cdr:y>
    </cdr:from>
    <cdr:to>
      <cdr:x>1</cdr:x>
      <cdr:y>0.33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86275" y="152400"/>
          <a:ext cx="8477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0.83275</cdr:y>
    </cdr:from>
    <cdr:to>
      <cdr:x>0.995</cdr:x>
      <cdr:y>0.91175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3295650"/>
          <a:ext cx="5067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____________________________________________________________________</a:t>
          </a:r>
        </a:p>
      </cdr:txBody>
    </cdr:sp>
  </cdr:relSizeAnchor>
  <cdr:relSizeAnchor xmlns:cdr="http://schemas.openxmlformats.org/drawingml/2006/chartDrawing">
    <cdr:from>
      <cdr:x>0.8315</cdr:x>
      <cdr:y>0.81525</cdr:y>
    </cdr:from>
    <cdr:to>
      <cdr:x>1</cdr:x>
      <cdr:y>0.89425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3228975"/>
          <a:ext cx="942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0.75 MG/L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104775</xdr:rowOff>
    </xdr:from>
    <xdr:to>
      <xdr:col>19</xdr:col>
      <xdr:colOff>285750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9829800" y="3019425"/>
        <a:ext cx="5162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1</xdr:row>
      <xdr:rowOff>38100</xdr:rowOff>
    </xdr:from>
    <xdr:to>
      <xdr:col>18</xdr:col>
      <xdr:colOff>581025</xdr:colOff>
      <xdr:row>16</xdr:row>
      <xdr:rowOff>95250</xdr:rowOff>
    </xdr:to>
    <xdr:graphicFrame>
      <xdr:nvGraphicFramePr>
        <xdr:cNvPr id="2" name="Chart 3"/>
        <xdr:cNvGraphicFramePr/>
      </xdr:nvGraphicFramePr>
      <xdr:xfrm>
        <a:off x="10115550" y="200025"/>
        <a:ext cx="45624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18</xdr:row>
      <xdr:rowOff>66675</xdr:rowOff>
    </xdr:from>
    <xdr:to>
      <xdr:col>6</xdr:col>
      <xdr:colOff>257175</xdr:colOff>
      <xdr:row>36</xdr:row>
      <xdr:rowOff>9525</xdr:rowOff>
    </xdr:to>
    <xdr:graphicFrame>
      <xdr:nvGraphicFramePr>
        <xdr:cNvPr id="3" name="Chart 2"/>
        <xdr:cNvGraphicFramePr/>
      </xdr:nvGraphicFramePr>
      <xdr:xfrm>
        <a:off x="323850" y="2981325"/>
        <a:ext cx="52863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742950</xdr:colOff>
      <xdr:row>30</xdr:row>
      <xdr:rowOff>152400</xdr:rowOff>
    </xdr:from>
    <xdr:to>
      <xdr:col>6</xdr:col>
      <xdr:colOff>304800</xdr:colOff>
      <xdr:row>32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5010150"/>
          <a:ext cx="904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0.75 MG/L</a:t>
          </a:r>
        </a:p>
      </xdr:txBody>
    </xdr:sp>
    <xdr:clientData/>
  </xdr:twoCellAnchor>
  <xdr:twoCellAnchor>
    <xdr:from>
      <xdr:col>0</xdr:col>
      <xdr:colOff>361950</xdr:colOff>
      <xdr:row>50</xdr:row>
      <xdr:rowOff>85725</xdr:rowOff>
    </xdr:from>
    <xdr:to>
      <xdr:col>6</xdr:col>
      <xdr:colOff>304800</xdr:colOff>
      <xdr:row>75</xdr:row>
      <xdr:rowOff>0</xdr:rowOff>
    </xdr:to>
    <xdr:graphicFrame>
      <xdr:nvGraphicFramePr>
        <xdr:cNvPr id="5" name="Chart 5"/>
        <xdr:cNvGraphicFramePr/>
      </xdr:nvGraphicFramePr>
      <xdr:xfrm>
        <a:off x="361950" y="8181975"/>
        <a:ext cx="52959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6</xdr:col>
      <xdr:colOff>438150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2085975"/>
        <a:ext cx="5791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13</xdr:row>
      <xdr:rowOff>0</xdr:rowOff>
    </xdr:from>
    <xdr:to>
      <xdr:col>14</xdr:col>
      <xdr:colOff>19050</xdr:colOff>
      <xdr:row>22</xdr:row>
      <xdr:rowOff>9525</xdr:rowOff>
    </xdr:to>
    <xdr:pic>
      <xdr:nvPicPr>
        <xdr:cNvPr id="2" name="Picture 4" descr="Tolerance 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105025"/>
          <a:ext cx="4286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15.421875" style="0" customWidth="1"/>
    <col min="7" max="8" width="11.28125" style="0" customWidth="1"/>
    <col min="9" max="9" width="11.00390625" style="0" customWidth="1"/>
    <col min="11" max="11" width="12.7109375" style="0" customWidth="1"/>
    <col min="16" max="16" width="13.7109375" style="0" customWidth="1"/>
    <col min="17" max="17" width="14.57421875" style="0" customWidth="1"/>
  </cols>
  <sheetData>
    <row r="1" s="1" customFormat="1" ht="12.75">
      <c r="A1" s="1" t="s">
        <v>99</v>
      </c>
    </row>
    <row r="2" s="1" customFormat="1" ht="12.75">
      <c r="A2" s="1" t="s">
        <v>106</v>
      </c>
    </row>
    <row r="3" s="1" customFormat="1" ht="12.75">
      <c r="A3" s="1" t="s">
        <v>107</v>
      </c>
    </row>
    <row r="4" spans="3:6" s="1" customFormat="1" ht="12.75">
      <c r="C4" s="17">
        <v>2011</v>
      </c>
      <c r="D4" s="17">
        <v>2011</v>
      </c>
      <c r="E4" s="17">
        <v>2012</v>
      </c>
      <c r="F4" s="17">
        <v>2012</v>
      </c>
    </row>
    <row r="5" spans="3:6" s="1" customFormat="1" ht="12.75">
      <c r="C5" s="1" t="s">
        <v>41</v>
      </c>
      <c r="D5" s="1" t="s">
        <v>42</v>
      </c>
      <c r="E5" s="1" t="s">
        <v>98</v>
      </c>
      <c r="F5" s="1" t="s">
        <v>98</v>
      </c>
    </row>
    <row r="6" spans="1:6" s="3" customFormat="1" ht="12.75">
      <c r="A6" s="1"/>
      <c r="B6" s="1" t="s">
        <v>4</v>
      </c>
      <c r="C6" s="1" t="s">
        <v>102</v>
      </c>
      <c r="D6" s="1" t="s">
        <v>88</v>
      </c>
      <c r="E6" s="16" t="s">
        <v>88</v>
      </c>
      <c r="F6" s="16" t="s">
        <v>88</v>
      </c>
    </row>
    <row r="7" spans="1:6" s="2" customFormat="1" ht="12.75">
      <c r="A7" s="16" t="s">
        <v>1</v>
      </c>
      <c r="B7" s="16" t="s">
        <v>101</v>
      </c>
      <c r="C7" s="16" t="s">
        <v>87</v>
      </c>
      <c r="D7" s="16" t="s">
        <v>24</v>
      </c>
      <c r="E7" s="16" t="s">
        <v>87</v>
      </c>
      <c r="F7" s="16" t="s">
        <v>24</v>
      </c>
    </row>
    <row r="8" spans="1:6" ht="12.75">
      <c r="A8" t="s">
        <v>82</v>
      </c>
      <c r="B8">
        <v>10033674</v>
      </c>
      <c r="C8">
        <v>82</v>
      </c>
      <c r="D8" s="3" t="s">
        <v>25</v>
      </c>
      <c r="E8" s="12">
        <v>55</v>
      </c>
      <c r="F8" s="12" t="s">
        <v>26</v>
      </c>
    </row>
    <row r="9" spans="1:6" ht="12.75">
      <c r="A9" t="s">
        <v>100</v>
      </c>
      <c r="B9">
        <v>10033676</v>
      </c>
      <c r="C9">
        <v>62</v>
      </c>
      <c r="D9" s="3" t="s">
        <v>26</v>
      </c>
      <c r="E9" s="4">
        <v>58</v>
      </c>
      <c r="F9" s="12" t="s">
        <v>26</v>
      </c>
    </row>
  </sheetData>
  <sheetProtection/>
  <printOptions gridLines="1" headings="1"/>
  <pageMargins left="0.75" right="0.75" top="1" bottom="1" header="0.5" footer="0.5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P24" sqref="P24:P31"/>
    </sheetView>
  </sheetViews>
  <sheetFormatPr defaultColWidth="9.140625" defaultRowHeight="12.75"/>
  <cols>
    <col min="5" max="5" width="10.140625" style="0" bestFit="1" customWidth="1"/>
    <col min="9" max="9" width="11.00390625" style="0" customWidth="1"/>
    <col min="10" max="11" width="8.00390625" style="0" customWidth="1"/>
    <col min="12" max="12" width="4.00390625" style="0" customWidth="1"/>
    <col min="13" max="13" width="11.421875" style="0" customWidth="1"/>
    <col min="14" max="15" width="10.57421875" style="0" customWidth="1"/>
    <col min="16" max="16" width="10.00390625" style="0" customWidth="1"/>
    <col min="17" max="17" width="10.421875" style="0" customWidth="1"/>
  </cols>
  <sheetData>
    <row r="1" s="1" customFormat="1" ht="12.75">
      <c r="A1" s="1" t="s">
        <v>89</v>
      </c>
    </row>
    <row r="2" s="1" customFormat="1" ht="12.75">
      <c r="A2" s="1" t="s">
        <v>40</v>
      </c>
    </row>
    <row r="3" s="3" customFormat="1" ht="12.75">
      <c r="R3" s="3" t="s">
        <v>19</v>
      </c>
    </row>
    <row r="4" spans="4:20" s="3" customFormat="1" ht="12.75">
      <c r="D4" s="3" t="s">
        <v>4</v>
      </c>
      <c r="F4" s="3" t="s">
        <v>3</v>
      </c>
      <c r="G4" s="3" t="s">
        <v>33</v>
      </c>
      <c r="H4" s="3" t="s">
        <v>33</v>
      </c>
      <c r="I4" s="3" t="s">
        <v>27</v>
      </c>
      <c r="J4" s="3" t="s">
        <v>15</v>
      </c>
      <c r="K4" s="3" t="s">
        <v>15</v>
      </c>
      <c r="L4" s="3" t="s">
        <v>9</v>
      </c>
      <c r="M4" s="3" t="s">
        <v>11</v>
      </c>
      <c r="N4" s="3" t="s">
        <v>17</v>
      </c>
      <c r="O4" s="3" t="s">
        <v>17</v>
      </c>
      <c r="P4" s="3" t="s">
        <v>18</v>
      </c>
      <c r="Q4" s="3" t="s">
        <v>13</v>
      </c>
      <c r="R4" s="3" t="s">
        <v>20</v>
      </c>
      <c r="S4" s="3" t="s">
        <v>21</v>
      </c>
      <c r="T4" s="3" t="s">
        <v>14</v>
      </c>
    </row>
    <row r="5" spans="1:24" s="1" customFormat="1" ht="12.75">
      <c r="A5" s="2" t="s">
        <v>1</v>
      </c>
      <c r="B5" s="2"/>
      <c r="C5" s="2" t="s">
        <v>2</v>
      </c>
      <c r="D5" s="2" t="s">
        <v>5</v>
      </c>
      <c r="E5" s="2" t="s">
        <v>22</v>
      </c>
      <c r="F5" s="2" t="s">
        <v>6</v>
      </c>
      <c r="G5" s="2" t="s">
        <v>35</v>
      </c>
      <c r="H5" s="2" t="s">
        <v>34</v>
      </c>
      <c r="I5" s="2" t="s">
        <v>8</v>
      </c>
      <c r="J5" s="2" t="s">
        <v>16</v>
      </c>
      <c r="K5" s="2" t="s">
        <v>28</v>
      </c>
      <c r="L5" s="2" t="s">
        <v>10</v>
      </c>
      <c r="M5" s="2" t="s">
        <v>12</v>
      </c>
      <c r="N5" s="2" t="s">
        <v>7</v>
      </c>
      <c r="O5" s="2" t="s">
        <v>32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7</v>
      </c>
      <c r="U5" s="3"/>
      <c r="V5" s="3"/>
      <c r="W5" s="3"/>
      <c r="X5" s="3"/>
    </row>
    <row r="6" spans="1:20" ht="12.75">
      <c r="A6" t="s">
        <v>0</v>
      </c>
      <c r="C6">
        <v>1280000</v>
      </c>
      <c r="D6" s="4">
        <v>10033674</v>
      </c>
      <c r="E6" s="5">
        <v>40700</v>
      </c>
      <c r="F6" s="4">
        <v>0.07</v>
      </c>
      <c r="G6" s="4" t="s">
        <v>39</v>
      </c>
      <c r="H6" s="4" t="s">
        <v>38</v>
      </c>
      <c r="I6" s="6">
        <v>14.5</v>
      </c>
      <c r="J6" s="6">
        <v>10</v>
      </c>
      <c r="K6" s="6">
        <v>97.9</v>
      </c>
      <c r="L6" s="6">
        <v>8.7</v>
      </c>
      <c r="M6" s="6">
        <v>189</v>
      </c>
      <c r="N6" s="7">
        <v>0.648</v>
      </c>
      <c r="O6" s="8">
        <f aca="true" t="shared" si="0" ref="O6:O11">1000*N6</f>
        <v>648</v>
      </c>
      <c r="P6" s="8">
        <v>150</v>
      </c>
      <c r="Q6" s="9"/>
      <c r="R6" s="9"/>
      <c r="S6" s="4"/>
      <c r="T6" s="4"/>
    </row>
    <row r="7" spans="4:20" ht="12.75">
      <c r="D7" s="4">
        <v>10033674</v>
      </c>
      <c r="E7" s="5">
        <v>40737</v>
      </c>
      <c r="F7" s="4"/>
      <c r="G7" s="4">
        <v>120</v>
      </c>
      <c r="H7" s="4" t="s">
        <v>37</v>
      </c>
      <c r="I7" s="6">
        <v>15.8</v>
      </c>
      <c r="J7" s="6">
        <v>9.3</v>
      </c>
      <c r="K7" s="6">
        <v>93.1</v>
      </c>
      <c r="L7" s="6">
        <v>7.9</v>
      </c>
      <c r="M7" s="6"/>
      <c r="N7" s="7">
        <v>0.086</v>
      </c>
      <c r="O7" s="8">
        <f t="shared" si="0"/>
        <v>86</v>
      </c>
      <c r="P7" s="8">
        <v>3</v>
      </c>
      <c r="Q7" s="9">
        <v>0.021</v>
      </c>
      <c r="R7" s="9">
        <v>2.09</v>
      </c>
      <c r="S7" s="4" t="s">
        <v>31</v>
      </c>
      <c r="T7" s="9">
        <v>0.065</v>
      </c>
    </row>
    <row r="8" spans="4:20" ht="12.75">
      <c r="D8" s="4">
        <v>10033674</v>
      </c>
      <c r="E8" s="5">
        <v>40773</v>
      </c>
      <c r="F8" s="4"/>
      <c r="G8" s="4">
        <v>120</v>
      </c>
      <c r="H8" s="4" t="s">
        <v>37</v>
      </c>
      <c r="I8" s="6">
        <v>15.5</v>
      </c>
      <c r="J8" s="6">
        <v>9.6</v>
      </c>
      <c r="K8" s="6">
        <v>96.8</v>
      </c>
      <c r="L8" s="6">
        <v>7.9</v>
      </c>
      <c r="M8" s="6">
        <v>398</v>
      </c>
      <c r="N8" s="7">
        <v>0.076</v>
      </c>
      <c r="O8" s="8">
        <f t="shared" si="0"/>
        <v>76</v>
      </c>
      <c r="P8" s="8"/>
      <c r="Q8" s="9"/>
      <c r="R8" s="9"/>
      <c r="S8" s="4"/>
      <c r="T8" s="4"/>
    </row>
    <row r="9" spans="4:20" ht="12.75">
      <c r="D9" s="4">
        <v>10033674</v>
      </c>
      <c r="E9" s="5">
        <v>40805</v>
      </c>
      <c r="F9" s="4"/>
      <c r="G9" s="4">
        <v>120</v>
      </c>
      <c r="H9" s="4" t="s">
        <v>37</v>
      </c>
      <c r="I9" s="6">
        <v>13.4</v>
      </c>
      <c r="J9" s="6">
        <v>10.4</v>
      </c>
      <c r="K9" s="6">
        <v>99.8</v>
      </c>
      <c r="L9" s="6">
        <v>7.7</v>
      </c>
      <c r="M9" s="6">
        <v>388</v>
      </c>
      <c r="N9" s="7">
        <v>0.085</v>
      </c>
      <c r="O9" s="8">
        <f t="shared" si="0"/>
        <v>85</v>
      </c>
      <c r="P9" s="8">
        <v>5</v>
      </c>
      <c r="Q9" s="9"/>
      <c r="R9" s="9"/>
      <c r="S9" s="4"/>
      <c r="T9" s="4"/>
    </row>
    <row r="10" spans="4:20" ht="12.75">
      <c r="D10" s="4">
        <v>10033674</v>
      </c>
      <c r="E10" s="5">
        <v>40837</v>
      </c>
      <c r="F10" s="4"/>
      <c r="G10" s="4"/>
      <c r="H10" s="4"/>
      <c r="I10" s="6">
        <v>7.8</v>
      </c>
      <c r="J10" s="6">
        <v>12.3</v>
      </c>
      <c r="K10" s="6">
        <v>104</v>
      </c>
      <c r="L10" s="6">
        <v>7.6</v>
      </c>
      <c r="M10" s="6">
        <v>405</v>
      </c>
      <c r="N10" s="7">
        <v>0.072</v>
      </c>
      <c r="O10" s="8">
        <f t="shared" si="0"/>
        <v>72</v>
      </c>
      <c r="P10" s="8">
        <v>2</v>
      </c>
      <c r="Q10" s="9"/>
      <c r="R10" s="9"/>
      <c r="S10" s="4"/>
      <c r="T10" s="4"/>
    </row>
    <row r="11" spans="4:20" ht="12.75">
      <c r="D11" s="4">
        <v>10033674</v>
      </c>
      <c r="E11" s="5">
        <v>41053</v>
      </c>
      <c r="F11" s="4"/>
      <c r="G11" s="4">
        <v>120</v>
      </c>
      <c r="H11" s="12" t="s">
        <v>37</v>
      </c>
      <c r="I11" s="6">
        <v>14.5</v>
      </c>
      <c r="J11" s="6">
        <v>10</v>
      </c>
      <c r="K11" s="6">
        <v>99</v>
      </c>
      <c r="L11" s="6">
        <v>7.9</v>
      </c>
      <c r="M11" s="6">
        <v>412</v>
      </c>
      <c r="N11" s="7">
        <v>0.069</v>
      </c>
      <c r="O11" s="8">
        <f t="shared" si="0"/>
        <v>69</v>
      </c>
      <c r="P11" s="8">
        <v>7</v>
      </c>
      <c r="Q11" s="9"/>
      <c r="R11" s="9"/>
      <c r="S11" s="4"/>
      <c r="T11" s="4"/>
    </row>
    <row r="12" spans="4:20" ht="12.75">
      <c r="D12" s="4">
        <v>10033674</v>
      </c>
      <c r="E12" s="5">
        <v>41092</v>
      </c>
      <c r="F12" s="4">
        <v>0.007</v>
      </c>
      <c r="G12" s="4">
        <v>40.3</v>
      </c>
      <c r="H12" s="4">
        <v>15</v>
      </c>
      <c r="I12" s="6">
        <v>17.6</v>
      </c>
      <c r="J12" s="6">
        <v>8.1</v>
      </c>
      <c r="K12" s="6">
        <v>88</v>
      </c>
      <c r="L12" s="6">
        <v>7.9</v>
      </c>
      <c r="M12" s="6">
        <v>408</v>
      </c>
      <c r="N12" s="7"/>
      <c r="O12" s="8"/>
      <c r="P12" s="8"/>
      <c r="Q12" s="9"/>
      <c r="R12" s="9"/>
      <c r="S12" s="4"/>
      <c r="T12" s="4"/>
    </row>
    <row r="13" spans="4:20" ht="12.75">
      <c r="D13" s="4"/>
      <c r="E13" s="5"/>
      <c r="F13" s="4"/>
      <c r="G13" s="4"/>
      <c r="H13" s="4"/>
      <c r="I13" s="6"/>
      <c r="J13" s="6"/>
      <c r="K13" s="6"/>
      <c r="L13" s="6"/>
      <c r="M13" s="6"/>
      <c r="N13" s="7"/>
      <c r="O13" s="8"/>
      <c r="P13" s="8"/>
      <c r="Q13" s="9"/>
      <c r="R13" s="9"/>
      <c r="S13" s="4"/>
      <c r="T13" s="4"/>
    </row>
    <row r="14" spans="1:20" ht="12.75">
      <c r="A14" s="3" t="s">
        <v>96</v>
      </c>
      <c r="D14" s="4"/>
      <c r="E14" s="5"/>
      <c r="F14" s="4"/>
      <c r="G14" s="4"/>
      <c r="H14" s="4"/>
      <c r="I14" s="6"/>
      <c r="J14" s="6"/>
      <c r="K14" s="6"/>
      <c r="L14" s="6"/>
      <c r="M14" s="6"/>
      <c r="N14" s="7"/>
      <c r="O14" s="8"/>
      <c r="P14" s="8"/>
      <c r="Q14" s="9"/>
      <c r="R14" s="9"/>
      <c r="S14" s="4"/>
      <c r="T14" s="4"/>
    </row>
    <row r="15" spans="1:20" ht="12.75">
      <c r="A15" s="3" t="s">
        <v>90</v>
      </c>
      <c r="D15" s="4"/>
      <c r="E15" s="5"/>
      <c r="F15" s="4"/>
      <c r="G15" s="4"/>
      <c r="H15" s="4"/>
      <c r="I15" s="6"/>
      <c r="J15" s="6">
        <f>AVERAGE(J7:J11)</f>
        <v>10.319999999999999</v>
      </c>
      <c r="K15" s="6">
        <f>AVERAGE(K7:K11)</f>
        <v>98.53999999999999</v>
      </c>
      <c r="L15" s="6">
        <f>AVERAGE(L7:L11)</f>
        <v>7.8</v>
      </c>
      <c r="M15" s="6">
        <f>AVERAGE(M7:M11)</f>
        <v>400.75</v>
      </c>
      <c r="N15" s="7"/>
      <c r="O15" s="8"/>
      <c r="P15" s="8">
        <f>AVERAGE(P7:P10)</f>
        <v>3.3333333333333335</v>
      </c>
      <c r="Q15" s="9"/>
      <c r="R15" s="9"/>
      <c r="S15" s="4"/>
      <c r="T15" s="4"/>
    </row>
    <row r="16" spans="1:20" ht="12.75">
      <c r="A16" s="3" t="s">
        <v>91</v>
      </c>
      <c r="D16" s="4"/>
      <c r="E16" s="4"/>
      <c r="F16" s="4"/>
      <c r="G16" s="4"/>
      <c r="H16" s="4"/>
      <c r="I16" s="6"/>
      <c r="J16" s="6">
        <f>AVERAGE(J6:J11)</f>
        <v>10.266666666666666</v>
      </c>
      <c r="K16" s="6">
        <f>AVERAGE(K6:K11)</f>
        <v>98.43333333333334</v>
      </c>
      <c r="L16" s="6">
        <f>AVERAGE(L6:L11)</f>
        <v>7.95</v>
      </c>
      <c r="M16" s="6">
        <f>AVERAGE(M6:M11)</f>
        <v>358.4</v>
      </c>
      <c r="N16" s="7"/>
      <c r="O16" s="8"/>
      <c r="P16" s="8">
        <f>AVERAGE(P6:P11)</f>
        <v>33.4</v>
      </c>
      <c r="Q16" s="9"/>
      <c r="R16" s="9"/>
      <c r="S16" s="4"/>
      <c r="T16" s="4"/>
    </row>
    <row r="17" spans="1:20" ht="12.75">
      <c r="A17" t="s">
        <v>44</v>
      </c>
      <c r="D17" s="4"/>
      <c r="E17" s="4"/>
      <c r="F17" s="4"/>
      <c r="G17" s="4"/>
      <c r="H17" s="4"/>
      <c r="I17" s="6"/>
      <c r="J17" s="6">
        <v>9.3</v>
      </c>
      <c r="K17" s="6">
        <v>93.1</v>
      </c>
      <c r="L17" s="6">
        <v>7.6</v>
      </c>
      <c r="M17" s="6">
        <v>189</v>
      </c>
      <c r="N17" s="7"/>
      <c r="O17" s="8"/>
      <c r="P17" s="8"/>
      <c r="Q17" s="9"/>
      <c r="R17" s="9"/>
      <c r="S17" s="4"/>
      <c r="T17" s="4"/>
    </row>
    <row r="18" spans="1:20" ht="12.75">
      <c r="A18" t="s">
        <v>45</v>
      </c>
      <c r="D18" s="4"/>
      <c r="E18" s="4"/>
      <c r="F18" s="4"/>
      <c r="G18" s="4"/>
      <c r="H18" s="4"/>
      <c r="I18" s="6"/>
      <c r="J18" s="6">
        <v>12.3</v>
      </c>
      <c r="K18" s="6">
        <v>104</v>
      </c>
      <c r="L18" s="6">
        <v>8.7</v>
      </c>
      <c r="M18" s="6">
        <v>412</v>
      </c>
      <c r="N18" s="7"/>
      <c r="O18" s="8"/>
      <c r="P18" s="8"/>
      <c r="Q18" s="9"/>
      <c r="R18" s="9"/>
      <c r="S18" s="4"/>
      <c r="T18" s="4"/>
    </row>
    <row r="19" spans="1:20" ht="12.75">
      <c r="A19" t="s">
        <v>52</v>
      </c>
      <c r="D19" s="4"/>
      <c r="E19" s="4"/>
      <c r="F19" s="4"/>
      <c r="G19" s="4"/>
      <c r="H19" s="4"/>
      <c r="I19" s="6"/>
      <c r="J19" s="6"/>
      <c r="K19" s="6"/>
      <c r="L19" s="6"/>
      <c r="M19" s="6"/>
      <c r="N19" s="7">
        <f>MEDIAN(N6:N11)</f>
        <v>0.0805</v>
      </c>
      <c r="O19" s="8">
        <f>MEDIAN(O6:O11)</f>
        <v>80.5</v>
      </c>
      <c r="P19" s="8">
        <f>MEDIAN(P6:P11)</f>
        <v>5</v>
      </c>
      <c r="Q19" s="9"/>
      <c r="R19" s="9"/>
      <c r="S19" s="4"/>
      <c r="T19" s="4"/>
    </row>
    <row r="20" spans="1:20" ht="12.75">
      <c r="A20" s="3" t="s">
        <v>92</v>
      </c>
      <c r="D20" s="4"/>
      <c r="E20" s="4"/>
      <c r="F20" s="4"/>
      <c r="G20" s="4"/>
      <c r="H20" s="4"/>
      <c r="I20" s="6"/>
      <c r="J20" s="6"/>
      <c r="K20" s="6"/>
      <c r="L20" s="6"/>
      <c r="M20" s="6"/>
      <c r="N20" s="7">
        <f>MEDIAN(N7:N11)</f>
        <v>0.076</v>
      </c>
      <c r="O20" s="8">
        <f>MEDIAN(O7:O11)</f>
        <v>76</v>
      </c>
      <c r="P20" s="8"/>
      <c r="Q20" s="9"/>
      <c r="R20" s="9"/>
      <c r="S20" s="4"/>
      <c r="T20" s="4"/>
    </row>
    <row r="21" spans="4:20" ht="12.75">
      <c r="D21" s="4"/>
      <c r="E21" s="4"/>
      <c r="F21" s="4"/>
      <c r="G21" s="4"/>
      <c r="H21" s="4"/>
      <c r="I21" s="6"/>
      <c r="J21" s="6"/>
      <c r="K21" s="6"/>
      <c r="L21" s="6"/>
      <c r="M21" s="6"/>
      <c r="N21" s="7"/>
      <c r="O21" s="8"/>
      <c r="P21" s="8"/>
      <c r="Q21" s="9"/>
      <c r="R21" s="9"/>
      <c r="S21" s="4"/>
      <c r="T21" s="4"/>
    </row>
    <row r="22" s="3" customFormat="1" ht="12.75">
      <c r="R22" s="3" t="s">
        <v>19</v>
      </c>
    </row>
    <row r="23" spans="4:20" s="3" customFormat="1" ht="12.75">
      <c r="D23" s="3" t="s">
        <v>4</v>
      </c>
      <c r="F23" s="3" t="s">
        <v>3</v>
      </c>
      <c r="G23" s="3" t="s">
        <v>33</v>
      </c>
      <c r="H23" s="3" t="s">
        <v>33</v>
      </c>
      <c r="I23" s="3" t="s">
        <v>27</v>
      </c>
      <c r="J23" s="3" t="s">
        <v>15</v>
      </c>
      <c r="K23" s="3" t="s">
        <v>15</v>
      </c>
      <c r="L23" s="3" t="s">
        <v>9</v>
      </c>
      <c r="M23" s="3" t="s">
        <v>11</v>
      </c>
      <c r="N23" s="3" t="s">
        <v>17</v>
      </c>
      <c r="O23" s="3" t="s">
        <v>17</v>
      </c>
      <c r="P23" s="3" t="s">
        <v>18</v>
      </c>
      <c r="Q23" s="3" t="s">
        <v>13</v>
      </c>
      <c r="R23" s="3" t="s">
        <v>20</v>
      </c>
      <c r="S23" s="3" t="s">
        <v>21</v>
      </c>
      <c r="T23" s="3" t="s">
        <v>14</v>
      </c>
    </row>
    <row r="24" spans="1:24" s="1" customFormat="1" ht="12.75">
      <c r="A24" s="2" t="s">
        <v>1</v>
      </c>
      <c r="B24" s="2"/>
      <c r="C24" s="2" t="s">
        <v>2</v>
      </c>
      <c r="D24" s="2" t="s">
        <v>5</v>
      </c>
      <c r="E24" s="2" t="s">
        <v>22</v>
      </c>
      <c r="F24" s="2" t="s">
        <v>6</v>
      </c>
      <c r="G24" s="2" t="s">
        <v>35</v>
      </c>
      <c r="H24" s="2" t="s">
        <v>34</v>
      </c>
      <c r="I24" s="2" t="s">
        <v>8</v>
      </c>
      <c r="J24" s="2" t="s">
        <v>16</v>
      </c>
      <c r="K24" s="2" t="s">
        <v>28</v>
      </c>
      <c r="L24" s="2" t="s">
        <v>10</v>
      </c>
      <c r="M24" s="2" t="s">
        <v>12</v>
      </c>
      <c r="N24" s="2" t="s">
        <v>7</v>
      </c>
      <c r="O24" s="2" t="s">
        <v>32</v>
      </c>
      <c r="P24" s="2" t="s">
        <v>7</v>
      </c>
      <c r="Q24" s="2" t="s">
        <v>7</v>
      </c>
      <c r="R24" s="2" t="s">
        <v>7</v>
      </c>
      <c r="S24" s="2" t="s">
        <v>7</v>
      </c>
      <c r="T24" s="2" t="s">
        <v>7</v>
      </c>
      <c r="U24" s="3"/>
      <c r="V24" s="3"/>
      <c r="W24" s="3"/>
      <c r="X24" s="3"/>
    </row>
    <row r="25" spans="1:20" ht="12.75">
      <c r="A25" t="s">
        <v>23</v>
      </c>
      <c r="C25">
        <v>1280000</v>
      </c>
      <c r="D25" s="4">
        <v>10033676</v>
      </c>
      <c r="E25" s="5">
        <v>40700</v>
      </c>
      <c r="F25" s="4">
        <v>0.26</v>
      </c>
      <c r="G25" s="4">
        <v>2</v>
      </c>
      <c r="H25" s="4" t="s">
        <v>38</v>
      </c>
      <c r="I25" s="6">
        <v>12.3</v>
      </c>
      <c r="J25" s="6">
        <v>9.9</v>
      </c>
      <c r="K25" s="6">
        <v>93.3</v>
      </c>
      <c r="L25" s="6">
        <v>8.8</v>
      </c>
      <c r="M25" s="6">
        <v>134</v>
      </c>
      <c r="N25" s="7">
        <v>1.31</v>
      </c>
      <c r="O25" s="8">
        <f aca="true" t="shared" si="1" ref="O25:O30">N25*1000</f>
        <v>1310</v>
      </c>
      <c r="P25" s="8">
        <v>1240</v>
      </c>
      <c r="Q25" s="9"/>
      <c r="R25" s="9"/>
      <c r="S25" s="4"/>
      <c r="T25" s="4"/>
    </row>
    <row r="26" spans="4:20" ht="12.75">
      <c r="D26" s="4">
        <v>10033676</v>
      </c>
      <c r="E26" s="5">
        <v>40737</v>
      </c>
      <c r="F26" s="4"/>
      <c r="G26" s="4">
        <v>21</v>
      </c>
      <c r="H26" s="4">
        <v>40</v>
      </c>
      <c r="I26" s="6">
        <v>17.2</v>
      </c>
      <c r="J26" s="6">
        <v>8.93</v>
      </c>
      <c r="K26" s="6">
        <v>94</v>
      </c>
      <c r="L26" s="6">
        <v>7.49</v>
      </c>
      <c r="M26" s="6"/>
      <c r="N26" s="7">
        <v>0.15</v>
      </c>
      <c r="O26" s="8">
        <f t="shared" si="1"/>
        <v>150</v>
      </c>
      <c r="P26" s="8">
        <v>54</v>
      </c>
      <c r="Q26" s="9">
        <v>0.025</v>
      </c>
      <c r="R26" s="9">
        <v>1.42</v>
      </c>
      <c r="S26" s="9">
        <v>0.51</v>
      </c>
      <c r="T26" s="9">
        <v>0.073</v>
      </c>
    </row>
    <row r="27" spans="4:20" ht="12.75">
      <c r="D27" s="4">
        <v>10033676</v>
      </c>
      <c r="E27" s="5">
        <v>40773</v>
      </c>
      <c r="F27" s="4"/>
      <c r="G27" s="4"/>
      <c r="H27" s="4"/>
      <c r="I27" s="6">
        <v>17.4</v>
      </c>
      <c r="J27" s="6">
        <v>10.7</v>
      </c>
      <c r="K27" s="6">
        <v>112</v>
      </c>
      <c r="L27" s="6">
        <v>8.1</v>
      </c>
      <c r="M27" s="6">
        <v>367</v>
      </c>
      <c r="N27" s="7">
        <v>0.1</v>
      </c>
      <c r="O27" s="8">
        <f t="shared" si="1"/>
        <v>100</v>
      </c>
      <c r="P27" s="8">
        <v>34</v>
      </c>
      <c r="Q27" s="9"/>
      <c r="R27" s="9"/>
      <c r="S27" s="4"/>
      <c r="T27" s="4"/>
    </row>
    <row r="28" spans="4:20" ht="12.75">
      <c r="D28" s="4">
        <v>10033676</v>
      </c>
      <c r="E28" s="5">
        <v>40805</v>
      </c>
      <c r="F28" s="4"/>
      <c r="G28" s="4"/>
      <c r="H28" s="4"/>
      <c r="I28" s="6">
        <v>15.1</v>
      </c>
      <c r="J28" s="6">
        <v>9.8</v>
      </c>
      <c r="K28" s="6">
        <v>97.7</v>
      </c>
      <c r="L28" s="6">
        <v>7.9</v>
      </c>
      <c r="M28" s="6">
        <v>366</v>
      </c>
      <c r="N28" s="7">
        <v>0.123</v>
      </c>
      <c r="O28" s="8">
        <f t="shared" si="1"/>
        <v>123</v>
      </c>
      <c r="P28" s="8">
        <v>15</v>
      </c>
      <c r="Q28" s="9"/>
      <c r="R28" s="9"/>
      <c r="S28" s="4"/>
      <c r="T28" s="4"/>
    </row>
    <row r="29" spans="4:20" ht="12.75">
      <c r="D29" s="4">
        <v>10033676</v>
      </c>
      <c r="E29" s="5">
        <v>40837</v>
      </c>
      <c r="F29" s="4"/>
      <c r="G29" s="4"/>
      <c r="H29" s="4"/>
      <c r="I29" s="6">
        <v>7.5</v>
      </c>
      <c r="J29" s="6">
        <v>12.9</v>
      </c>
      <c r="K29" s="6">
        <v>107.8</v>
      </c>
      <c r="L29" s="6">
        <v>7.6</v>
      </c>
      <c r="M29" s="6">
        <v>373</v>
      </c>
      <c r="N29" s="7">
        <v>0.084</v>
      </c>
      <c r="O29" s="8">
        <f t="shared" si="1"/>
        <v>84</v>
      </c>
      <c r="P29" s="8">
        <v>6</v>
      </c>
      <c r="Q29" s="9"/>
      <c r="R29" s="9"/>
      <c r="S29" s="4"/>
      <c r="T29" s="4"/>
    </row>
    <row r="30" spans="4:20" ht="12.75">
      <c r="D30" s="4">
        <v>10033676</v>
      </c>
      <c r="E30" s="11">
        <v>41053</v>
      </c>
      <c r="F30" s="4"/>
      <c r="G30" s="4">
        <v>86</v>
      </c>
      <c r="H30" s="4"/>
      <c r="I30" s="6">
        <v>15.9</v>
      </c>
      <c r="J30" s="6">
        <v>11.1</v>
      </c>
      <c r="K30" s="6">
        <v>112</v>
      </c>
      <c r="L30" s="6">
        <v>7.9</v>
      </c>
      <c r="M30" s="6">
        <v>383</v>
      </c>
      <c r="N30" s="7">
        <v>0.129</v>
      </c>
      <c r="O30" s="8">
        <f t="shared" si="1"/>
        <v>129</v>
      </c>
      <c r="P30" s="8">
        <v>14</v>
      </c>
      <c r="Q30" s="9"/>
      <c r="R30" s="9"/>
      <c r="S30" s="4"/>
      <c r="T30" s="4"/>
    </row>
    <row r="31" spans="4:20" ht="12.75">
      <c r="D31" s="4">
        <v>10033676</v>
      </c>
      <c r="E31" s="5">
        <v>41099</v>
      </c>
      <c r="F31" s="4">
        <v>0.014</v>
      </c>
      <c r="G31" s="4">
        <v>14.2</v>
      </c>
      <c r="H31" s="4">
        <v>65</v>
      </c>
      <c r="I31" s="6">
        <v>16.7</v>
      </c>
      <c r="J31" s="6">
        <v>8.5</v>
      </c>
      <c r="K31" s="6">
        <v>90</v>
      </c>
      <c r="L31" s="6">
        <v>7.9</v>
      </c>
      <c r="M31" s="6">
        <v>369</v>
      </c>
      <c r="N31" s="7"/>
      <c r="O31" s="8"/>
      <c r="P31" s="8"/>
      <c r="Q31" s="9"/>
      <c r="R31" s="9"/>
      <c r="S31" s="4"/>
      <c r="T31" s="4"/>
    </row>
    <row r="32" spans="4:20" ht="12.75">
      <c r="D32" s="4"/>
      <c r="E32" s="5"/>
      <c r="F32" s="4"/>
      <c r="G32" s="4"/>
      <c r="H32" s="4"/>
      <c r="I32" s="6"/>
      <c r="J32" s="6"/>
      <c r="K32" s="6"/>
      <c r="L32" s="6"/>
      <c r="M32" s="6"/>
      <c r="N32" s="7"/>
      <c r="O32" s="8"/>
      <c r="P32" s="8"/>
      <c r="Q32" s="9"/>
      <c r="R32" s="9"/>
      <c r="S32" s="4"/>
      <c r="T32" s="4"/>
    </row>
    <row r="33" spans="1:20" ht="12.75">
      <c r="A33" s="3" t="s">
        <v>97</v>
      </c>
      <c r="D33" s="4"/>
      <c r="E33" s="5"/>
      <c r="F33" s="4"/>
      <c r="G33" s="4"/>
      <c r="H33" s="4"/>
      <c r="I33" s="6"/>
      <c r="J33" s="6"/>
      <c r="K33" s="6"/>
      <c r="L33" s="6"/>
      <c r="M33" s="6"/>
      <c r="N33" s="7"/>
      <c r="O33" s="8"/>
      <c r="P33" s="8"/>
      <c r="Q33" s="9"/>
      <c r="R33" s="9"/>
      <c r="S33" s="4"/>
      <c r="T33" s="4"/>
    </row>
    <row r="34" spans="1:20" ht="12.75">
      <c r="A34" s="3" t="s">
        <v>93</v>
      </c>
      <c r="D34" s="4"/>
      <c r="E34" s="5"/>
      <c r="F34" s="4"/>
      <c r="G34" s="4"/>
      <c r="H34" s="4"/>
      <c r="I34" s="6"/>
      <c r="J34" s="6">
        <f>AVERAGE(J26:J30)</f>
        <v>10.686</v>
      </c>
      <c r="K34" s="6">
        <f>AVERAGE(K26:K30)</f>
        <v>104.7</v>
      </c>
      <c r="L34" s="6">
        <f>AVERAGE(L26:L30)</f>
        <v>7.798</v>
      </c>
      <c r="M34" s="6">
        <f>AVERAGE(M26:M30)</f>
        <v>372.25</v>
      </c>
      <c r="N34" s="7"/>
      <c r="O34" s="8"/>
      <c r="P34" s="8">
        <f>AVERAGE(P26:P33)</f>
        <v>24.6</v>
      </c>
      <c r="Q34" s="9"/>
      <c r="R34" s="9"/>
      <c r="S34" s="4"/>
      <c r="T34" s="4"/>
    </row>
    <row r="35" spans="1:20" ht="12.75">
      <c r="A35" s="3" t="s">
        <v>94</v>
      </c>
      <c r="D35" s="4"/>
      <c r="E35" s="5"/>
      <c r="F35" s="4"/>
      <c r="G35" s="4"/>
      <c r="H35" s="4"/>
      <c r="I35" s="6"/>
      <c r="J35" s="6">
        <f>AVERAGE(J25:J31)</f>
        <v>10.26142857142857</v>
      </c>
      <c r="K35" s="6">
        <f>AVERAGE(K25:K31)</f>
        <v>100.97142857142856</v>
      </c>
      <c r="L35" s="6">
        <f>AVERAGE(L25:L31)</f>
        <v>7.9557142857142855</v>
      </c>
      <c r="M35" s="6">
        <f>AVERAGE(M25:M31)</f>
        <v>332</v>
      </c>
      <c r="N35" s="7"/>
      <c r="O35" s="8"/>
      <c r="P35" s="8">
        <v>227</v>
      </c>
      <c r="Q35" s="9"/>
      <c r="R35" s="9"/>
      <c r="S35" s="4"/>
      <c r="T35" s="4"/>
    </row>
    <row r="36" spans="1:20" ht="12.75">
      <c r="A36" t="s">
        <v>44</v>
      </c>
      <c r="D36" s="4"/>
      <c r="E36" s="5"/>
      <c r="F36" s="4"/>
      <c r="G36" s="4"/>
      <c r="H36" s="4"/>
      <c r="I36" s="6"/>
      <c r="J36" s="6">
        <v>8.9</v>
      </c>
      <c r="K36" s="6">
        <v>93.3</v>
      </c>
      <c r="L36" s="6">
        <v>7.6</v>
      </c>
      <c r="M36" s="6">
        <v>134</v>
      </c>
      <c r="N36" s="7"/>
      <c r="O36" s="8"/>
      <c r="P36" s="8"/>
      <c r="Q36" s="9"/>
      <c r="R36" s="9"/>
      <c r="S36" s="4"/>
      <c r="T36" s="4"/>
    </row>
    <row r="37" spans="1:20" ht="12.75">
      <c r="A37" t="s">
        <v>45</v>
      </c>
      <c r="D37" s="4"/>
      <c r="E37" s="5"/>
      <c r="F37" s="4"/>
      <c r="G37" s="4"/>
      <c r="H37" s="4"/>
      <c r="I37" s="6"/>
      <c r="J37" s="6">
        <v>12.9</v>
      </c>
      <c r="K37" s="6">
        <v>112</v>
      </c>
      <c r="L37" s="6">
        <v>8.8</v>
      </c>
      <c r="M37" s="6">
        <v>383</v>
      </c>
      <c r="N37" s="7"/>
      <c r="O37" s="8"/>
      <c r="P37" s="8"/>
      <c r="Q37" s="9"/>
      <c r="R37" s="9"/>
      <c r="S37" s="4"/>
      <c r="T37" s="4"/>
    </row>
    <row r="38" spans="1:20" ht="12.75">
      <c r="A38" t="s">
        <v>46</v>
      </c>
      <c r="D38" s="4"/>
      <c r="E38" s="5"/>
      <c r="F38" s="4"/>
      <c r="G38" s="4"/>
      <c r="H38" s="4"/>
      <c r="I38" s="6"/>
      <c r="J38" s="6"/>
      <c r="K38" s="6"/>
      <c r="L38" s="6"/>
      <c r="M38" s="6"/>
      <c r="N38" s="7">
        <f>MEDIAN(N25:N30)</f>
        <v>0.126</v>
      </c>
      <c r="O38" s="8">
        <f>MEDIAN(O25:O30)</f>
        <v>126</v>
      </c>
      <c r="P38" s="8">
        <f>MEDIAN(P25:P31)</f>
        <v>24.5</v>
      </c>
      <c r="Q38" s="9"/>
      <c r="R38" s="9"/>
      <c r="S38" s="4"/>
      <c r="T38" s="4"/>
    </row>
    <row r="39" spans="1:20" ht="12.75">
      <c r="A39" s="3" t="s">
        <v>95</v>
      </c>
      <c r="D39" s="4"/>
      <c r="E39" s="5"/>
      <c r="F39" s="4"/>
      <c r="G39" s="4"/>
      <c r="H39" s="4"/>
      <c r="I39" s="6"/>
      <c r="J39" s="6"/>
      <c r="K39" s="6"/>
      <c r="L39" s="6"/>
      <c r="M39" s="6"/>
      <c r="N39" s="7">
        <f>MEDIAN(N26:N30)</f>
        <v>0.123</v>
      </c>
      <c r="O39" s="8">
        <f>MEDIAN(O26:O30)</f>
        <v>123</v>
      </c>
      <c r="P39" s="8"/>
      <c r="Q39" s="9"/>
      <c r="R39" s="9"/>
      <c r="S39" s="4"/>
      <c r="T39" s="4"/>
    </row>
    <row r="40" spans="4:20" ht="12.75">
      <c r="D40" s="4"/>
      <c r="E40" s="5"/>
      <c r="F40" s="4"/>
      <c r="G40" s="4"/>
      <c r="H40" s="4"/>
      <c r="I40" s="6"/>
      <c r="J40" s="6"/>
      <c r="K40" s="6"/>
      <c r="L40" s="6"/>
      <c r="M40" s="6"/>
      <c r="N40" s="7"/>
      <c r="O40" s="8"/>
      <c r="P40" s="8"/>
      <c r="Q40" s="9"/>
      <c r="R40" s="9"/>
      <c r="S40" s="4"/>
      <c r="T40" s="4"/>
    </row>
    <row r="41" ht="12.75">
      <c r="A41" t="s">
        <v>43</v>
      </c>
    </row>
    <row r="42" spans="1:4" ht="12.75">
      <c r="A42" t="s">
        <v>29</v>
      </c>
      <c r="D42" s="4"/>
    </row>
    <row r="43" spans="1:4" ht="12.75">
      <c r="A43" t="s">
        <v>30</v>
      </c>
      <c r="D43" s="4"/>
    </row>
    <row r="44" spans="1:4" ht="12.75">
      <c r="A44" t="s">
        <v>36</v>
      </c>
      <c r="C44" t="s">
        <v>49</v>
      </c>
      <c r="D44" s="4"/>
    </row>
    <row r="45" spans="1:3" ht="12.75">
      <c r="A45" t="s">
        <v>47</v>
      </c>
      <c r="C45" t="s">
        <v>48</v>
      </c>
    </row>
    <row r="46" ht="12.75">
      <c r="C46" t="s">
        <v>123</v>
      </c>
    </row>
    <row r="47" ht="12.75">
      <c r="C47" t="s">
        <v>50</v>
      </c>
    </row>
    <row r="48" ht="12.75">
      <c r="C48" t="s">
        <v>126</v>
      </c>
    </row>
    <row r="49" ht="12.75">
      <c r="C49" t="s">
        <v>51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9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5" max="5" width="12.7109375" style="0" customWidth="1"/>
    <col min="7" max="7" width="16.00390625" style="0" customWidth="1"/>
    <col min="13" max="13" width="11.00390625" style="0" customWidth="1"/>
    <col min="15" max="15" width="12.28125" style="0" customWidth="1"/>
  </cols>
  <sheetData>
    <row r="3" spans="1:14" ht="12.75">
      <c r="A3" s="3"/>
      <c r="B3" s="3"/>
      <c r="C3" s="3"/>
      <c r="D3" s="3" t="s">
        <v>4</v>
      </c>
      <c r="E3" s="3"/>
      <c r="F3" s="3" t="s">
        <v>3</v>
      </c>
      <c r="G3" s="3"/>
      <c r="H3" s="3"/>
      <c r="M3" t="s">
        <v>132</v>
      </c>
      <c r="N3" t="s">
        <v>48</v>
      </c>
    </row>
    <row r="4" spans="1:14" ht="12.75">
      <c r="A4" s="2" t="s">
        <v>1</v>
      </c>
      <c r="B4" s="2"/>
      <c r="C4" s="2" t="s">
        <v>2</v>
      </c>
      <c r="D4" s="2" t="s">
        <v>5</v>
      </c>
      <c r="E4" s="2" t="s">
        <v>22</v>
      </c>
      <c r="F4" s="2" t="s">
        <v>6</v>
      </c>
      <c r="G4" s="2" t="s">
        <v>128</v>
      </c>
      <c r="H4" s="2" t="s">
        <v>129</v>
      </c>
      <c r="J4" s="2" t="s">
        <v>131</v>
      </c>
      <c r="K4" s="2" t="s">
        <v>130</v>
      </c>
      <c r="N4" t="s">
        <v>124</v>
      </c>
    </row>
    <row r="5" spans="1:14" ht="12.75">
      <c r="A5" t="s">
        <v>0</v>
      </c>
      <c r="C5">
        <v>1280000</v>
      </c>
      <c r="D5" s="4">
        <v>10033674</v>
      </c>
      <c r="E5" s="5">
        <v>40700</v>
      </c>
      <c r="F5" s="7">
        <v>0.07</v>
      </c>
      <c r="G5" s="6">
        <v>0.5</v>
      </c>
      <c r="H5" s="4">
        <v>240</v>
      </c>
      <c r="J5">
        <v>150</v>
      </c>
      <c r="K5">
        <v>0.36</v>
      </c>
      <c r="N5" t="s">
        <v>122</v>
      </c>
    </row>
    <row r="6" spans="4:14" ht="12.75">
      <c r="D6" s="4">
        <v>10033674</v>
      </c>
      <c r="E6" s="5">
        <v>40737</v>
      </c>
      <c r="F6" s="7"/>
      <c r="G6" s="6">
        <v>120</v>
      </c>
      <c r="H6" s="4">
        <v>10</v>
      </c>
      <c r="J6">
        <v>3</v>
      </c>
      <c r="K6">
        <v>0.16</v>
      </c>
      <c r="N6" t="s">
        <v>125</v>
      </c>
    </row>
    <row r="7" spans="4:14" ht="12.75">
      <c r="D7" s="4">
        <v>10033674</v>
      </c>
      <c r="E7" s="5">
        <v>40773</v>
      </c>
      <c r="F7" s="7"/>
      <c r="G7" s="6">
        <v>120</v>
      </c>
      <c r="H7" s="4">
        <v>10</v>
      </c>
      <c r="K7">
        <v>0.08</v>
      </c>
      <c r="N7" t="s">
        <v>127</v>
      </c>
    </row>
    <row r="8" spans="4:14" ht="12.75">
      <c r="D8" s="4">
        <v>10033674</v>
      </c>
      <c r="E8" s="5">
        <v>40805</v>
      </c>
      <c r="F8" s="7"/>
      <c r="G8" s="6">
        <v>120</v>
      </c>
      <c r="H8" s="4">
        <v>10</v>
      </c>
      <c r="J8">
        <v>5</v>
      </c>
      <c r="K8">
        <v>0.19</v>
      </c>
      <c r="N8" t="s">
        <v>121</v>
      </c>
    </row>
    <row r="9" spans="4:11" ht="12.75">
      <c r="D9" s="4">
        <v>10033674</v>
      </c>
      <c r="E9" s="5">
        <v>41053</v>
      </c>
      <c r="F9" s="7"/>
      <c r="G9" s="6">
        <v>120</v>
      </c>
      <c r="H9" s="12">
        <v>10</v>
      </c>
      <c r="J9">
        <v>2</v>
      </c>
      <c r="K9">
        <v>0</v>
      </c>
    </row>
    <row r="10" spans="4:11" ht="12.75">
      <c r="D10" s="4">
        <v>10033674</v>
      </c>
      <c r="E10" s="5">
        <v>41092</v>
      </c>
      <c r="F10" s="7">
        <v>0.007106</v>
      </c>
      <c r="G10" s="6">
        <v>40.3</v>
      </c>
      <c r="H10" s="4">
        <v>15</v>
      </c>
      <c r="J10">
        <v>7</v>
      </c>
      <c r="K10">
        <v>0</v>
      </c>
    </row>
    <row r="13" spans="1:8" ht="12.75">
      <c r="A13" s="3"/>
      <c r="B13" s="3"/>
      <c r="C13" s="3"/>
      <c r="D13" s="3" t="s">
        <v>4</v>
      </c>
      <c r="E13" s="3"/>
      <c r="F13" s="3" t="s">
        <v>3</v>
      </c>
      <c r="G13" s="3"/>
      <c r="H13" s="3"/>
    </row>
    <row r="14" spans="1:10" ht="12.75">
      <c r="A14" s="2" t="s">
        <v>1</v>
      </c>
      <c r="B14" s="2"/>
      <c r="C14" s="2" t="s">
        <v>2</v>
      </c>
      <c r="D14" s="2" t="s">
        <v>5</v>
      </c>
      <c r="E14" s="2" t="s">
        <v>22</v>
      </c>
      <c r="F14" s="2" t="s">
        <v>6</v>
      </c>
      <c r="G14" s="2" t="s">
        <v>128</v>
      </c>
      <c r="H14" s="2" t="s">
        <v>129</v>
      </c>
      <c r="J14" s="2" t="s">
        <v>131</v>
      </c>
    </row>
    <row r="15" spans="1:11" ht="12.75">
      <c r="A15" t="s">
        <v>23</v>
      </c>
      <c r="C15">
        <v>1280000</v>
      </c>
      <c r="D15" s="4">
        <v>10033676</v>
      </c>
      <c r="E15" s="5">
        <v>40700</v>
      </c>
      <c r="F15" s="7">
        <v>0.26</v>
      </c>
      <c r="G15" s="6">
        <v>2</v>
      </c>
      <c r="H15" s="4">
        <v>240</v>
      </c>
      <c r="J15">
        <v>1240</v>
      </c>
      <c r="K15">
        <v>0.36</v>
      </c>
    </row>
    <row r="16" spans="4:11" ht="12.75">
      <c r="D16" s="4">
        <v>10033676</v>
      </c>
      <c r="E16" s="5">
        <v>40737</v>
      </c>
      <c r="F16" s="7"/>
      <c r="G16" s="6">
        <v>21</v>
      </c>
      <c r="H16" s="4">
        <v>40</v>
      </c>
      <c r="J16">
        <v>54</v>
      </c>
      <c r="K16">
        <v>0.16</v>
      </c>
    </row>
    <row r="17" spans="4:11" ht="12.75">
      <c r="D17" s="4">
        <v>10033676</v>
      </c>
      <c r="E17" s="5">
        <v>40773</v>
      </c>
      <c r="F17" s="7"/>
      <c r="G17" s="6"/>
      <c r="H17" s="4"/>
      <c r="J17">
        <v>34</v>
      </c>
      <c r="K17">
        <v>0.08</v>
      </c>
    </row>
    <row r="18" spans="4:10" ht="12.75">
      <c r="D18" s="4">
        <v>10033676</v>
      </c>
      <c r="E18" s="5">
        <v>40805</v>
      </c>
      <c r="F18" s="7"/>
      <c r="G18" s="6"/>
      <c r="H18" s="4"/>
      <c r="J18">
        <v>15</v>
      </c>
    </row>
    <row r="19" spans="4:10" ht="12.75">
      <c r="D19" s="4">
        <v>10033676</v>
      </c>
      <c r="E19" s="5">
        <v>40837</v>
      </c>
      <c r="F19" s="7"/>
      <c r="G19" s="6"/>
      <c r="H19" s="4"/>
      <c r="J19">
        <v>6</v>
      </c>
    </row>
    <row r="20" spans="4:11" ht="12.75">
      <c r="D20" s="4">
        <v>10033676</v>
      </c>
      <c r="E20" s="11">
        <v>41053</v>
      </c>
      <c r="F20" s="7"/>
      <c r="G20" s="6">
        <v>86</v>
      </c>
      <c r="H20" s="4">
        <v>10</v>
      </c>
      <c r="J20">
        <v>14</v>
      </c>
      <c r="K20">
        <v>0</v>
      </c>
    </row>
    <row r="21" spans="4:11" ht="12.75">
      <c r="D21" s="4">
        <v>10033676</v>
      </c>
      <c r="E21" s="5">
        <v>41099</v>
      </c>
      <c r="F21" s="7">
        <v>0.014</v>
      </c>
      <c r="G21" s="6">
        <v>14.2</v>
      </c>
      <c r="H21" s="4">
        <v>65</v>
      </c>
      <c r="K21">
        <v>0.71</v>
      </c>
    </row>
    <row r="22" spans="6:15" ht="12.75">
      <c r="F22" s="19"/>
      <c r="G22" s="18"/>
      <c r="M22" s="2"/>
      <c r="N22" s="2"/>
      <c r="O22" s="2"/>
    </row>
    <row r="23" spans="4:15" ht="12.75">
      <c r="D23" t="s">
        <v>119</v>
      </c>
      <c r="H23" t="s">
        <v>120</v>
      </c>
      <c r="M23" s="5"/>
      <c r="N23" s="8"/>
      <c r="O23" s="5"/>
    </row>
    <row r="24" spans="13:15" ht="12.75">
      <c r="M24" s="5"/>
      <c r="N24" s="8"/>
      <c r="O24" s="5"/>
    </row>
    <row r="25" spans="13:15" ht="12.75">
      <c r="M25" s="5"/>
      <c r="N25" s="8"/>
      <c r="O25" s="5"/>
    </row>
    <row r="26" spans="13:15" ht="12.75">
      <c r="M26" s="5"/>
      <c r="N26" s="8"/>
      <c r="O26" s="5"/>
    </row>
    <row r="27" spans="13:15" ht="12.75">
      <c r="M27" s="5"/>
      <c r="N27" s="8"/>
      <c r="O27" s="5"/>
    </row>
    <row r="28" spans="13:15" ht="12.75">
      <c r="M28" s="11"/>
      <c r="N28" s="8"/>
      <c r="O28" s="11"/>
    </row>
    <row r="29" spans="13:15" ht="12.75">
      <c r="M29" s="5"/>
      <c r="N29" s="8"/>
      <c r="O29" s="5"/>
    </row>
  </sheetData>
  <sheetProtection/>
  <printOptions gridLines="1" headings="1"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5" max="5" width="22.57421875" style="0" customWidth="1"/>
    <col min="6" max="6" width="20.140625" style="0" customWidth="1"/>
    <col min="7" max="7" width="21.140625" style="0" customWidth="1"/>
    <col min="8" max="8" width="10.8515625" style="0" customWidth="1"/>
    <col min="9" max="9" width="16.8515625" style="0" customWidth="1"/>
  </cols>
  <sheetData>
    <row r="1" s="1" customFormat="1" ht="12.75">
      <c r="A1" s="1" t="s">
        <v>110</v>
      </c>
    </row>
    <row r="2" spans="1:2" ht="12.75">
      <c r="A2" s="1" t="s">
        <v>106</v>
      </c>
      <c r="B2" s="1"/>
    </row>
    <row r="3" spans="1:2" ht="12.75">
      <c r="A3" s="1" t="s">
        <v>107</v>
      </c>
      <c r="B3" s="1"/>
    </row>
    <row r="4" spans="1:11" s="2" customFormat="1" ht="12.75">
      <c r="A4" s="2" t="s">
        <v>22</v>
      </c>
      <c r="B4" s="15" t="s">
        <v>75</v>
      </c>
      <c r="D4" s="2" t="s">
        <v>22</v>
      </c>
      <c r="E4" s="2" t="s">
        <v>57</v>
      </c>
      <c r="F4" s="2" t="s">
        <v>58</v>
      </c>
      <c r="G4" s="15" t="s">
        <v>59</v>
      </c>
      <c r="H4" s="15" t="s">
        <v>62</v>
      </c>
      <c r="I4" s="15" t="s">
        <v>60</v>
      </c>
      <c r="J4" s="15" t="s">
        <v>61</v>
      </c>
      <c r="K4" s="15"/>
    </row>
    <row r="5" spans="1:11" s="2" customFormat="1" ht="12.75">
      <c r="A5" s="13">
        <v>41041</v>
      </c>
      <c r="B5" s="3" t="s">
        <v>76</v>
      </c>
      <c r="D5" s="13">
        <v>41041</v>
      </c>
      <c r="E5" s="12">
        <v>0.069</v>
      </c>
      <c r="F5" s="8">
        <f aca="true" t="shared" si="0" ref="F5:F10">1000*E5</f>
        <v>69</v>
      </c>
      <c r="G5" s="12">
        <v>0.129</v>
      </c>
      <c r="H5" s="8">
        <f aca="true" t="shared" si="1" ref="H5:H10">G5*1000</f>
        <v>129</v>
      </c>
      <c r="I5" s="12">
        <v>7</v>
      </c>
      <c r="J5" s="12">
        <v>14</v>
      </c>
      <c r="K5" s="12"/>
    </row>
    <row r="6" spans="1:10" ht="12.75">
      <c r="A6" s="14">
        <v>40700</v>
      </c>
      <c r="B6" s="3" t="s">
        <v>77</v>
      </c>
      <c r="D6" s="14">
        <v>40700</v>
      </c>
      <c r="E6" s="7">
        <v>0.648</v>
      </c>
      <c r="F6" s="8">
        <f t="shared" si="0"/>
        <v>648</v>
      </c>
      <c r="G6" s="7">
        <v>1.31</v>
      </c>
      <c r="H6" s="8">
        <f t="shared" si="1"/>
        <v>1310</v>
      </c>
      <c r="I6" s="8">
        <v>150</v>
      </c>
      <c r="J6" s="8">
        <v>1240</v>
      </c>
    </row>
    <row r="7" spans="1:10" ht="12.75">
      <c r="A7" s="14">
        <v>40737</v>
      </c>
      <c r="B7" s="3" t="s">
        <v>78</v>
      </c>
      <c r="D7" s="14">
        <v>40737</v>
      </c>
      <c r="E7" s="7">
        <v>0.086</v>
      </c>
      <c r="F7" s="8">
        <f t="shared" si="0"/>
        <v>86</v>
      </c>
      <c r="G7" s="7">
        <v>0.15</v>
      </c>
      <c r="H7" s="8">
        <f t="shared" si="1"/>
        <v>150</v>
      </c>
      <c r="I7" s="8">
        <v>3</v>
      </c>
      <c r="J7" s="8">
        <v>54</v>
      </c>
    </row>
    <row r="8" spans="1:10" ht="12.75">
      <c r="A8" s="14">
        <v>40773</v>
      </c>
      <c r="B8" s="3" t="s">
        <v>79</v>
      </c>
      <c r="D8" s="14">
        <v>40773</v>
      </c>
      <c r="E8" s="7">
        <v>0.076</v>
      </c>
      <c r="F8" s="8">
        <f t="shared" si="0"/>
        <v>76</v>
      </c>
      <c r="G8" s="7">
        <v>0.1</v>
      </c>
      <c r="H8" s="8">
        <f t="shared" si="1"/>
        <v>100</v>
      </c>
      <c r="I8" s="8"/>
      <c r="J8" s="8">
        <v>34</v>
      </c>
    </row>
    <row r="9" spans="1:10" ht="12.75">
      <c r="A9" s="14">
        <v>40805</v>
      </c>
      <c r="B9" s="3" t="s">
        <v>80</v>
      </c>
      <c r="D9" s="14">
        <v>40805</v>
      </c>
      <c r="E9" s="7">
        <v>0.085</v>
      </c>
      <c r="F9" s="8">
        <f t="shared" si="0"/>
        <v>85</v>
      </c>
      <c r="G9" s="7">
        <v>0.123</v>
      </c>
      <c r="H9" s="8">
        <f t="shared" si="1"/>
        <v>123</v>
      </c>
      <c r="I9" s="8">
        <v>5</v>
      </c>
      <c r="J9" s="8">
        <v>15</v>
      </c>
    </row>
    <row r="10" spans="1:10" ht="12.75">
      <c r="A10" s="14">
        <v>40837</v>
      </c>
      <c r="B10" s="3" t="s">
        <v>81</v>
      </c>
      <c r="D10" s="14">
        <v>40837</v>
      </c>
      <c r="E10" s="7">
        <v>0.072</v>
      </c>
      <c r="F10" s="8">
        <f t="shared" si="0"/>
        <v>72</v>
      </c>
      <c r="G10" s="7">
        <v>0.084</v>
      </c>
      <c r="H10" s="8">
        <f t="shared" si="1"/>
        <v>84</v>
      </c>
      <c r="I10" s="8">
        <v>2</v>
      </c>
      <c r="J10" s="8">
        <v>6</v>
      </c>
    </row>
    <row r="11" spans="5:10" ht="12.75">
      <c r="E11" s="7"/>
      <c r="F11" s="8"/>
      <c r="G11" s="7"/>
      <c r="H11" s="8"/>
      <c r="I11" s="8"/>
      <c r="J11" s="8"/>
    </row>
    <row r="12" spans="1:10" ht="12.75">
      <c r="A12" t="s">
        <v>54</v>
      </c>
      <c r="E12" s="7"/>
      <c r="F12" s="8"/>
      <c r="G12" s="7"/>
      <c r="H12" s="8"/>
      <c r="I12" s="8">
        <f>MEDIAN(I7:I10)</f>
        <v>3</v>
      </c>
      <c r="J12" s="8">
        <f>MEDIAN(J7:J10)</f>
        <v>24.5</v>
      </c>
    </row>
    <row r="13" spans="1:10" ht="12.75">
      <c r="A13" t="s">
        <v>53</v>
      </c>
      <c r="E13" s="7"/>
      <c r="F13" s="8"/>
      <c r="G13" s="7"/>
      <c r="H13" s="8"/>
      <c r="I13" s="8">
        <f>MEDIAN(I6:I10)</f>
        <v>4</v>
      </c>
      <c r="J13" s="8">
        <f>MEDIAN(J6:J10)</f>
        <v>34</v>
      </c>
    </row>
    <row r="14" spans="5:10" ht="12.75">
      <c r="E14" s="7"/>
      <c r="F14" s="8"/>
      <c r="G14" s="7"/>
      <c r="H14" s="8"/>
      <c r="I14" s="8"/>
      <c r="J14" s="8"/>
    </row>
    <row r="15" spans="5:10" ht="12.75">
      <c r="E15" s="7"/>
      <c r="F15" s="8"/>
      <c r="G15" s="7"/>
      <c r="H15" s="8"/>
      <c r="I15" s="8"/>
      <c r="J15" s="8"/>
    </row>
    <row r="16" spans="1:10" ht="12.75">
      <c r="A16" t="s">
        <v>55</v>
      </c>
      <c r="E16" s="7">
        <f>MEDIAN(E6:E10)</f>
        <v>0.085</v>
      </c>
      <c r="F16" s="8">
        <f>MEDIAN(F6:F10)</f>
        <v>85</v>
      </c>
      <c r="G16" s="7">
        <f>MEDIAN(G6:G10)</f>
        <v>0.123</v>
      </c>
      <c r="H16" s="8">
        <f>MEDIAN(H6:H10)</f>
        <v>123</v>
      </c>
      <c r="I16" s="8"/>
      <c r="J16" s="8"/>
    </row>
    <row r="17" spans="1:10" ht="12.75">
      <c r="A17" t="s">
        <v>56</v>
      </c>
      <c r="E17" s="7">
        <f>MEDIAN(E7:E10)</f>
        <v>0.0805</v>
      </c>
      <c r="F17" s="8">
        <f>MEDIAN(F7:F10)</f>
        <v>80.5</v>
      </c>
      <c r="G17" s="7">
        <f>MEDIAN(G7:G10)</f>
        <v>0.1115</v>
      </c>
      <c r="H17" s="8">
        <f>MEDIAN(H7:H10)</f>
        <v>111.5</v>
      </c>
      <c r="I17" s="8"/>
      <c r="J17" s="8"/>
    </row>
    <row r="18" spans="5:10" ht="12.75">
      <c r="E18" s="7"/>
      <c r="F18" s="8"/>
      <c r="G18" s="7"/>
      <c r="H18" s="8"/>
      <c r="I18" s="8"/>
      <c r="J18" s="8"/>
    </row>
    <row r="19" ht="12.75">
      <c r="H19" s="3" t="s">
        <v>84</v>
      </c>
    </row>
    <row r="20" spans="8:10" ht="12.75">
      <c r="H20" s="2" t="s">
        <v>22</v>
      </c>
      <c r="I20" s="15" t="s">
        <v>82</v>
      </c>
      <c r="J20" s="15" t="s">
        <v>83</v>
      </c>
    </row>
    <row r="21" spans="8:10" ht="12.75">
      <c r="H21" s="5">
        <v>40700</v>
      </c>
      <c r="I21" s="7">
        <v>0.648</v>
      </c>
      <c r="J21" s="7">
        <v>1.31</v>
      </c>
    </row>
    <row r="22" spans="8:10" ht="12.75">
      <c r="H22" s="5">
        <v>40737</v>
      </c>
      <c r="I22" s="7">
        <v>0.086</v>
      </c>
      <c r="J22" s="7">
        <v>0.15</v>
      </c>
    </row>
    <row r="23" spans="8:10" ht="12.75">
      <c r="H23" s="5">
        <v>40773</v>
      </c>
      <c r="I23" s="7">
        <v>0.076</v>
      </c>
      <c r="J23" s="7">
        <v>0.1</v>
      </c>
    </row>
    <row r="24" spans="8:10" ht="12.75">
      <c r="H24" s="5">
        <v>40805</v>
      </c>
      <c r="I24" s="7">
        <v>0.085</v>
      </c>
      <c r="J24" s="7">
        <v>0.123</v>
      </c>
    </row>
    <row r="25" spans="8:10" ht="12.75">
      <c r="H25" s="5">
        <v>40837</v>
      </c>
      <c r="I25" s="7">
        <v>0.072</v>
      </c>
      <c r="J25" s="7">
        <v>0.084</v>
      </c>
    </row>
    <row r="26" spans="8:10" ht="12.75">
      <c r="H26" s="11">
        <v>41041</v>
      </c>
      <c r="I26" s="12">
        <v>0.069</v>
      </c>
      <c r="J26" s="12">
        <v>0.129</v>
      </c>
    </row>
    <row r="27" spans="8:10" ht="12.75">
      <c r="H27" s="13"/>
      <c r="I27" s="12"/>
      <c r="J27" s="12"/>
    </row>
    <row r="28" ht="12.75">
      <c r="H28" s="3" t="s">
        <v>86</v>
      </c>
    </row>
    <row r="29" spans="8:11" ht="12.75">
      <c r="H29" s="2" t="s">
        <v>22</v>
      </c>
      <c r="I29" s="15" t="s">
        <v>82</v>
      </c>
      <c r="J29" s="15" t="s">
        <v>85</v>
      </c>
      <c r="K29" s="15"/>
    </row>
    <row r="30" spans="8:10" ht="12.75">
      <c r="H30" s="5">
        <v>40700</v>
      </c>
      <c r="I30" s="8">
        <v>150</v>
      </c>
      <c r="J30" s="8">
        <v>1240</v>
      </c>
    </row>
    <row r="31" spans="8:10" ht="12.75">
      <c r="H31" s="5">
        <v>40737</v>
      </c>
      <c r="I31" s="8">
        <v>3</v>
      </c>
      <c r="J31" s="8">
        <v>54</v>
      </c>
    </row>
    <row r="32" spans="8:10" ht="12.75">
      <c r="H32" s="5">
        <v>40773</v>
      </c>
      <c r="I32" s="8"/>
      <c r="J32" s="8">
        <v>34</v>
      </c>
    </row>
    <row r="33" spans="8:10" ht="12.75">
      <c r="H33" s="5">
        <v>40805</v>
      </c>
      <c r="I33" s="8">
        <v>5</v>
      </c>
      <c r="J33" s="8">
        <v>15</v>
      </c>
    </row>
    <row r="34" spans="8:10" ht="12.75">
      <c r="H34" s="5">
        <v>40837</v>
      </c>
      <c r="I34" s="8">
        <v>2</v>
      </c>
      <c r="J34" s="8">
        <v>6</v>
      </c>
    </row>
    <row r="35" spans="8:10" ht="12.75">
      <c r="H35" s="11">
        <v>41041</v>
      </c>
      <c r="I35" s="12">
        <v>7</v>
      </c>
      <c r="J35" s="12">
        <v>14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2">
      <selection activeCell="L29" sqref="L29"/>
    </sheetView>
  </sheetViews>
  <sheetFormatPr defaultColWidth="9.140625" defaultRowHeight="12.75"/>
  <cols>
    <col min="2" max="2" width="10.140625" style="0" bestFit="1" customWidth="1"/>
    <col min="3" max="3" width="18.28125" style="0" customWidth="1"/>
    <col min="4" max="4" width="18.00390625" style="0" customWidth="1"/>
    <col min="5" max="5" width="15.57421875" style="0" customWidth="1"/>
  </cols>
  <sheetData>
    <row r="1" ht="12.75">
      <c r="A1" t="s">
        <v>63</v>
      </c>
    </row>
    <row r="2" ht="12.75">
      <c r="A2" s="1" t="s">
        <v>109</v>
      </c>
    </row>
    <row r="3" ht="12.75">
      <c r="A3" s="3" t="s">
        <v>108</v>
      </c>
    </row>
    <row r="4" spans="2:4" ht="12.75">
      <c r="B4" t="s">
        <v>66</v>
      </c>
      <c r="D4" t="s">
        <v>67</v>
      </c>
    </row>
    <row r="5" spans="3:6" ht="12.75">
      <c r="C5" t="s">
        <v>64</v>
      </c>
      <c r="D5" t="s">
        <v>68</v>
      </c>
      <c r="E5" t="s">
        <v>65</v>
      </c>
      <c r="F5" t="s">
        <v>69</v>
      </c>
    </row>
    <row r="6" spans="2:6" ht="12.75">
      <c r="B6" s="10">
        <v>40805</v>
      </c>
      <c r="C6">
        <v>3.71</v>
      </c>
      <c r="D6">
        <v>6.49</v>
      </c>
      <c r="E6">
        <v>4.48</v>
      </c>
      <c r="F6">
        <v>5.77</v>
      </c>
    </row>
    <row r="7" spans="2:5" ht="12.75">
      <c r="B7" s="10">
        <v>40854</v>
      </c>
      <c r="C7">
        <v>4.56</v>
      </c>
      <c r="E7">
        <v>4.73</v>
      </c>
    </row>
    <row r="8" spans="2:6" ht="12.75">
      <c r="B8" t="s">
        <v>71</v>
      </c>
      <c r="D8" t="s">
        <v>26</v>
      </c>
      <c r="F8" t="s">
        <v>26</v>
      </c>
    </row>
    <row r="11" ht="12.75">
      <c r="B11" t="s">
        <v>70</v>
      </c>
    </row>
    <row r="12" ht="12.75">
      <c r="L12" t="s">
        <v>72</v>
      </c>
    </row>
    <row r="25" ht="12.75">
      <c r="H25" t="s">
        <v>73</v>
      </c>
    </row>
    <row r="26" ht="12.75">
      <c r="H26" t="s">
        <v>74</v>
      </c>
    </row>
  </sheetData>
  <sheetProtection/>
  <printOptions gridLines="1"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.8515625" style="0" customWidth="1"/>
    <col min="2" max="2" width="13.00390625" style="0" customWidth="1"/>
  </cols>
  <sheetData>
    <row r="1" ht="12.75">
      <c r="A1" s="1" t="s">
        <v>112</v>
      </c>
    </row>
    <row r="2" ht="12.75">
      <c r="A2" s="3" t="s">
        <v>111</v>
      </c>
    </row>
    <row r="3" ht="12.75">
      <c r="A3" s="3" t="s">
        <v>113</v>
      </c>
    </row>
    <row r="4" ht="12.75">
      <c r="A4" t="s">
        <v>114</v>
      </c>
    </row>
    <row r="6" ht="12.75">
      <c r="A6" s="3" t="s">
        <v>118</v>
      </c>
    </row>
    <row r="7" spans="3:5" ht="12.75">
      <c r="C7" s="1" t="s">
        <v>104</v>
      </c>
      <c r="E7" s="1" t="s">
        <v>105</v>
      </c>
    </row>
    <row r="8" spans="1:6" s="1" customFormat="1" ht="12.75">
      <c r="A8" s="1" t="s">
        <v>1</v>
      </c>
      <c r="B8" s="1" t="s">
        <v>103</v>
      </c>
      <c r="C8" s="1" t="s">
        <v>87</v>
      </c>
      <c r="D8" s="1" t="s">
        <v>24</v>
      </c>
      <c r="E8" s="1" t="s">
        <v>87</v>
      </c>
      <c r="F8" s="1" t="s">
        <v>24</v>
      </c>
    </row>
    <row r="9" spans="1:6" ht="12.75">
      <c r="A9" s="3" t="s">
        <v>82</v>
      </c>
      <c r="B9" s="4">
        <v>10033674</v>
      </c>
      <c r="C9">
        <v>60</v>
      </c>
      <c r="D9" s="3" t="s">
        <v>26</v>
      </c>
      <c r="E9" t="s">
        <v>115</v>
      </c>
      <c r="F9" s="3" t="s">
        <v>117</v>
      </c>
    </row>
    <row r="10" spans="1:6" ht="12.75">
      <c r="A10" s="3" t="s">
        <v>85</v>
      </c>
      <c r="B10" s="4">
        <v>10033676</v>
      </c>
      <c r="C10">
        <v>90</v>
      </c>
      <c r="D10" s="3" t="s">
        <v>25</v>
      </c>
      <c r="E10" t="s">
        <v>116</v>
      </c>
      <c r="F10" t="s">
        <v>117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Unmuth</dc:creator>
  <cp:keywords/>
  <dc:description/>
  <cp:lastModifiedBy>Unmuth, Jean M</cp:lastModifiedBy>
  <cp:lastPrinted>2013-09-18T22:11:54Z</cp:lastPrinted>
  <dcterms:created xsi:type="dcterms:W3CDTF">2012-01-23T23:17:19Z</dcterms:created>
  <dcterms:modified xsi:type="dcterms:W3CDTF">2013-09-18T22:57:36Z</dcterms:modified>
  <cp:category/>
  <cp:version/>
  <cp:contentType/>
  <cp:contentStatus/>
</cp:coreProperties>
</file>